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REGISTRADA'!$A$1:$Q$51</definedName>
    <definedName name="DEUDA_PUBLICA_DE_ENTIDADES_FEDERATIVAS_Y_MUNICIPIOS_POR_TIPO_DE_DEUDOR">'NO REGISTRADA'!$A$1:$Q$51</definedName>
    <definedName name="mensual">'NO REGISTRADA'!$A$1:$Q$51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<sst xmlns="http://schemas.openxmlformats.org/spreadsheetml/2006/main" count="81" uniqueCount="57">
  <si>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</si>
  <si>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</si>
  <si>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</si>
  <si>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</si>
  <si>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</si>
  <si>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</si>
  <si>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</si>
  <si>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</si>
  <si>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</si>
  <si>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</si>
  <si>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</si>
  <si>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</si>
  <si>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</si>
  <si>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</si>
  <si>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</si>
  <si>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Oaxaca</t>
  </si>
  <si>
    <t>Quintana Roo</t>
  </si>
  <si>
    <t>San Luis Potosí</t>
  </si>
  <si>
    <t>Sonora</t>
  </si>
  <si>
    <t>Tabasco</t>
  </si>
  <si>
    <t>Tamaulipas</t>
  </si>
  <si>
    <t>Tlaxcala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</si>
  <si>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</si>
  <si>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</si>
  <si>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</si>
  <si>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</si>
  <si>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Total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</si>
  <si>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</si>
  <si>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</si>
  <si>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t xml:space="preserve">Nayarit </t>
  </si>
  <si>
    <t>Entidad Federativa</t>
  </si>
  <si>
    <t xml:space="preserve">Yucatán </t>
  </si>
  <si>
    <t>Chihuahua</t>
  </si>
  <si>
    <t xml:space="preserve">Puebla </t>
  </si>
  <si>
    <t>Sinaloa</t>
  </si>
  <si>
    <t>1_/ En virtud de la diversidad de las garantías que pueden ser utilizadas por las entidades federativas, los municipios y sus organismos para garantizar el pago de su obligaciones y empréstitos, se presenta información más desagregada con el fin de que los agentes económicos y financieros puedan identificar más fácilemnte las mismas, a partir del primer trimestre de 2007.</t>
  </si>
  <si>
    <t>2_/ Incluye la deuda pública a corto y largo plazos, directa e indirecta, garantizada con participaciones y con ingresos propios.</t>
  </si>
  <si>
    <t>Gobierno del Estado</t>
  </si>
  <si>
    <t>Capital</t>
  </si>
  <si>
    <t>Intereses</t>
  </si>
  <si>
    <t>Amortizaciones</t>
  </si>
  <si>
    <t>Municipios</t>
  </si>
  <si>
    <t>Organismos</t>
  </si>
  <si>
    <t>Costo Total</t>
  </si>
  <si>
    <t>Por Entidad</t>
  </si>
  <si>
    <t>Porcentajes</t>
  </si>
  <si>
    <t>Respecto al Total</t>
  </si>
  <si>
    <t>-----</t>
  </si>
  <si>
    <r>
      <t xml:space="preserve">COSTO FINANCIERO DE LA DEUDA PUBLICA </t>
    </r>
    <r>
      <rPr>
        <b/>
        <vertAlign val="superscript"/>
        <sz val="10"/>
        <rFont val="Arial"/>
        <family val="2"/>
      </rPr>
      <t>2_/</t>
    </r>
  </si>
  <si>
    <r>
      <t xml:space="preserve">OBLIGACIONES FINANCIERAS DE ENTIDADES FEDERATIVAS Y MUNICIPIOS </t>
    </r>
    <r>
      <rPr>
        <b/>
        <vertAlign val="superscript"/>
        <sz val="10"/>
        <rFont val="Arial"/>
        <family val="2"/>
      </rPr>
      <t>1_/</t>
    </r>
  </si>
  <si>
    <t>NR</t>
  </si>
  <si>
    <t>NR: No Reportada por la Entidad Federativa.</t>
  </si>
  <si>
    <t>3_/ A partir del segundo trimestre de 2007 se informará la situación del costo financiero de la deuda pública.</t>
  </si>
  <si>
    <t xml:space="preserve">Chiapas </t>
  </si>
  <si>
    <r>
      <t>Nuevo León</t>
    </r>
    <r>
      <rPr>
        <vertAlign val="superscript"/>
        <sz val="8"/>
        <rFont val="Arial"/>
        <family val="2"/>
      </rPr>
      <t xml:space="preserve"> </t>
    </r>
  </si>
  <si>
    <r>
      <t xml:space="preserve">Veracruz </t>
    </r>
    <r>
      <rPr>
        <vertAlign val="superscript"/>
        <sz val="8"/>
        <rFont val="Arial"/>
        <family val="2"/>
      </rPr>
      <t xml:space="preserve"> </t>
    </r>
  </si>
  <si>
    <r>
      <t xml:space="preserve">Saldos al 30 de Septiembre de 2007  </t>
    </r>
    <r>
      <rPr>
        <b/>
        <vertAlign val="superscript"/>
        <sz val="10"/>
        <rFont val="Arial"/>
        <family val="2"/>
      </rPr>
      <t>3_/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</si>
</sst>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 quotePrefix="1">
      <alignment horizontal="right"/>
      <protection/>
    </xf>
    <xf numFmtId="174" fontId="3" fillId="0" borderId="12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1" fillId="0" borderId="0" xfId="46" applyNumberFormat="1" applyFont="1" applyFill="1" applyBorder="1" applyAlignment="1" applyProtection="1" quotePrefix="1">
      <alignment horizontal="left" wrapText="1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 applyProtection="1" quotePrefix="1">
      <alignment horizontal="justify" wrapText="1"/>
      <protection/>
    </xf>
    <xf numFmtId="0" fontId="4" fillId="0" borderId="13" xfId="0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0" defaultRowHeight="12.75" zeroHeight="1"/>
  <cols>
    <col min="1" max="1" width="15.7109375" style="0" customWidth="1"/>
    <col min="2" max="2" width="11.7109375" style="0" customWidth="1"/>
    <col min="3" max="3" width="1.7109375" style="0" customWidth="1"/>
    <col min="4" max="5" width="10.7109375" style="0" customWidth="1"/>
    <col min="6" max="6" width="1.7109375" style="0" customWidth="1"/>
    <col min="7" max="8" width="10.7109375" style="0" customWidth="1"/>
    <col min="9" max="9" width="1.7109375" style="0" customWidth="1"/>
    <col min="10" max="11" width="10.7109375" style="0" customWidth="1"/>
    <col min="12" max="12" width="1.7109375" style="0" customWidth="1"/>
    <col min="13" max="14" width="10.7109375" style="0" customWidth="1"/>
    <col min="15" max="15" width="1.7109375" style="0" customWidth="1"/>
    <col min="16" max="17" width="10.7109375" style="0" customWidth="1"/>
    <col min="18" max="16384" width="0" style="0" hidden="1" customWidth="1"/>
  </cols>
  <sheetData>
    <row r="1" spans="1:17" ht="18" customHeight="1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8" customHeight="1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8" customHeight="1">
      <c r="A3" s="22" t="s">
        <v>56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8" customHeight="1" thickBot="1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2"/>
      <c r="M4" s="23"/>
      <c r="N4" s="23"/>
      <c r="O4" s="22"/>
      <c r="P4" s="23"/>
      <c r="Q4" s="23"/>
    </row>
    <row r="5" spans="1:17" ht="15" customHeight="1">
      <c r="A5" s="24" t="s">
        <v>30</v>
      </c>
      <c r="B5" s="19" t="s">
        <v>26</v>
      </c>
      <c r="C5" s="13"/>
      <c r="D5" s="26" t="s">
        <v>37</v>
      </c>
      <c r="E5" s="26"/>
      <c r="F5" s="12"/>
      <c r="G5" s="27" t="s">
        <v>41</v>
      </c>
      <c r="H5" s="27"/>
      <c r="I5" s="12"/>
      <c r="J5" s="27" t="s">
        <v>42</v>
      </c>
      <c r="K5" s="27"/>
      <c r="L5" s="16"/>
      <c r="M5" s="27" t="s">
        <v>43</v>
      </c>
      <c r="N5" s="27"/>
      <c r="O5" s="16"/>
      <c r="P5" s="27" t="s">
        <v>45</v>
      </c>
      <c r="Q5" s="27"/>
    </row>
    <row r="6" spans="1:17" ht="15" customHeight="1">
      <c r="A6" s="24"/>
      <c r="B6" s="19"/>
      <c r="C6" s="13"/>
      <c r="D6" s="28" t="s">
        <v>40</v>
      </c>
      <c r="E6" s="28"/>
      <c r="F6" s="14"/>
      <c r="G6" s="28" t="s">
        <v>40</v>
      </c>
      <c r="H6" s="28"/>
      <c r="I6" s="14"/>
      <c r="J6" s="28" t="s">
        <v>40</v>
      </c>
      <c r="K6" s="28"/>
      <c r="L6" s="12"/>
      <c r="M6" s="28" t="s">
        <v>44</v>
      </c>
      <c r="N6" s="28"/>
      <c r="O6" s="12"/>
      <c r="P6" s="28" t="s">
        <v>46</v>
      </c>
      <c r="Q6" s="28"/>
    </row>
    <row r="7" spans="1:17" ht="15" customHeight="1" thickBot="1">
      <c r="A7" s="25"/>
      <c r="B7" s="20"/>
      <c r="C7" s="11"/>
      <c r="D7" s="10" t="s">
        <v>38</v>
      </c>
      <c r="E7" s="10" t="s">
        <v>39</v>
      </c>
      <c r="F7" s="15"/>
      <c r="G7" s="10" t="s">
        <v>38</v>
      </c>
      <c r="H7" s="10" t="s">
        <v>39</v>
      </c>
      <c r="I7" s="15"/>
      <c r="J7" s="10" t="s">
        <v>38</v>
      </c>
      <c r="K7" s="10" t="s">
        <v>39</v>
      </c>
      <c r="L7" s="10"/>
      <c r="M7" s="10" t="s">
        <v>38</v>
      </c>
      <c r="N7" s="10" t="s">
        <v>39</v>
      </c>
      <c r="O7" s="10"/>
      <c r="P7" s="10" t="s">
        <v>38</v>
      </c>
      <c r="Q7" s="10" t="s">
        <v>39</v>
      </c>
    </row>
    <row r="8" spans="1:17" ht="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" customHeight="1">
      <c r="A9" s="4" t="s">
        <v>23</v>
      </c>
      <c r="B9" s="5">
        <f>SUM(B11:B42)</f>
        <v>164357.2</v>
      </c>
      <c r="C9" s="5"/>
      <c r="D9" s="5">
        <f>SUM(D11:D42)</f>
        <v>19699.747000000003</v>
      </c>
      <c r="E9" s="5">
        <f>SUM(E11:E42)</f>
        <v>3315.4109999999987</v>
      </c>
      <c r="F9" s="5"/>
      <c r="G9" s="5">
        <f>SUM(G11:G42)</f>
        <v>795.055</v>
      </c>
      <c r="H9" s="5">
        <f>SUM(H11:H42)</f>
        <v>303.002</v>
      </c>
      <c r="I9" s="5"/>
      <c r="J9" s="5">
        <f>SUM(J11:J42)</f>
        <v>5076.815000000001</v>
      </c>
      <c r="K9" s="5">
        <f>SUM(K11:K42)</f>
        <v>1368.7241</v>
      </c>
      <c r="L9" s="5"/>
      <c r="M9" s="5">
        <f>SUM(M11:M42)</f>
        <v>25571.617000000013</v>
      </c>
      <c r="N9" s="5">
        <f>SUM(N11:N42)</f>
        <v>4987.137100000001</v>
      </c>
      <c r="O9" s="5"/>
      <c r="P9" s="5">
        <f>+(M9/B9)*100</f>
        <v>15.55856208307273</v>
      </c>
      <c r="Q9" s="5">
        <f>+(N9/B9)*100</f>
        <v>3.0343283409549446</v>
      </c>
    </row>
    <row r="10" spans="1:17" ht="3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>
      <c r="A11" s="7" t="s">
        <v>1</v>
      </c>
      <c r="B11" s="18">
        <v>2350.3</v>
      </c>
      <c r="C11" s="8"/>
      <c r="D11" s="8">
        <v>4.318</v>
      </c>
      <c r="E11" s="8">
        <v>4.419</v>
      </c>
      <c r="F11" s="8"/>
      <c r="G11" s="8">
        <v>4.137</v>
      </c>
      <c r="H11" s="8">
        <v>0.914</v>
      </c>
      <c r="I11" s="8"/>
      <c r="J11" s="8">
        <v>0</v>
      </c>
      <c r="K11" s="8">
        <v>0</v>
      </c>
      <c r="L11" s="8"/>
      <c r="M11" s="8">
        <f>+(D11+G11+J11)</f>
        <v>8.454999999999998</v>
      </c>
      <c r="N11" s="8">
        <f>+(E11+H11+K11)</f>
        <v>5.332999999999999</v>
      </c>
      <c r="O11" s="8"/>
      <c r="P11" s="8">
        <f>+(M11/B11)*100</f>
        <v>0.3597413096200484</v>
      </c>
      <c r="Q11" s="8">
        <f>+(N11/B11)*100</f>
        <v>0.22690720333574432</v>
      </c>
    </row>
    <row r="12" spans="1:17" ht="12" customHeight="1">
      <c r="A12" s="9" t="s">
        <v>2</v>
      </c>
      <c r="B12" s="18">
        <v>5447.9</v>
      </c>
      <c r="C12" s="8"/>
      <c r="D12" s="8">
        <v>34.089</v>
      </c>
      <c r="E12" s="8">
        <v>65.396</v>
      </c>
      <c r="F12" s="8"/>
      <c r="G12" s="8" t="s">
        <v>50</v>
      </c>
      <c r="H12" s="8" t="s">
        <v>50</v>
      </c>
      <c r="I12" s="8"/>
      <c r="J12" s="8" t="s">
        <v>50</v>
      </c>
      <c r="K12" s="8" t="s">
        <v>50</v>
      </c>
      <c r="L12" s="8"/>
      <c r="M12" s="8">
        <f>+(D12)</f>
        <v>34.089</v>
      </c>
      <c r="N12" s="8">
        <f>+(E12)</f>
        <v>65.396</v>
      </c>
      <c r="O12" s="8"/>
      <c r="P12" s="8">
        <f>+(M12/B12)*100</f>
        <v>0.6257273444813598</v>
      </c>
      <c r="Q12" s="8">
        <f>+(N12/B12)*100</f>
        <v>1.200389140769838</v>
      </c>
    </row>
    <row r="13" spans="1:17" ht="12" customHeight="1">
      <c r="A13" s="9" t="s">
        <v>3</v>
      </c>
      <c r="B13" s="18">
        <v>606.1</v>
      </c>
      <c r="C13" s="8"/>
      <c r="D13" s="8">
        <v>74.871</v>
      </c>
      <c r="E13" s="8">
        <v>13.781</v>
      </c>
      <c r="F13" s="8"/>
      <c r="G13" s="8">
        <v>1.972</v>
      </c>
      <c r="H13" s="8">
        <v>1.439</v>
      </c>
      <c r="I13" s="8"/>
      <c r="J13" s="8">
        <v>4.105</v>
      </c>
      <c r="K13" s="8">
        <v>0.507</v>
      </c>
      <c r="L13" s="8"/>
      <c r="M13" s="8">
        <f>+(D13+G13+J13)</f>
        <v>80.948</v>
      </c>
      <c r="N13" s="8">
        <f aca="true" t="shared" si="0" ref="N13:N42">+(E13+H13+K13)</f>
        <v>15.727</v>
      </c>
      <c r="O13" s="8"/>
      <c r="P13" s="8">
        <f>+(M13/B13)*100</f>
        <v>13.355551889127204</v>
      </c>
      <c r="Q13" s="8">
        <f aca="true" t="shared" si="1" ref="Q13:Q42">+(N13/B13)*100</f>
        <v>2.594786338887972</v>
      </c>
    </row>
    <row r="14" spans="1:17" ht="12" customHeight="1">
      <c r="A14" s="7" t="s">
        <v>4</v>
      </c>
      <c r="B14" s="18">
        <v>34.8</v>
      </c>
      <c r="C14" s="8"/>
      <c r="D14" s="8">
        <v>0</v>
      </c>
      <c r="E14" s="8">
        <v>0</v>
      </c>
      <c r="F14" s="8"/>
      <c r="G14" s="8">
        <v>2.36</v>
      </c>
      <c r="H14" s="8">
        <v>0.57</v>
      </c>
      <c r="I14" s="8"/>
      <c r="J14" s="8">
        <v>0</v>
      </c>
      <c r="K14" s="8">
        <v>0</v>
      </c>
      <c r="L14" s="8"/>
      <c r="M14" s="8">
        <f>+(D14+G14+J14)</f>
        <v>2.36</v>
      </c>
      <c r="N14" s="8">
        <f t="shared" si="0"/>
        <v>0.57</v>
      </c>
      <c r="O14" s="8"/>
      <c r="P14" s="8">
        <f aca="true" t="shared" si="2" ref="P14:P42">+(M14/B14)*100</f>
        <v>6.781609195402299</v>
      </c>
      <c r="Q14" s="8">
        <f t="shared" si="1"/>
        <v>1.6379310344827587</v>
      </c>
    </row>
    <row r="15" spans="1:17" ht="12" customHeight="1">
      <c r="A15" s="7" t="s">
        <v>5</v>
      </c>
      <c r="B15" s="18">
        <v>497.4</v>
      </c>
      <c r="C15" s="8"/>
      <c r="D15" s="8">
        <v>0</v>
      </c>
      <c r="E15" s="8">
        <v>0</v>
      </c>
      <c r="F15" s="8"/>
      <c r="G15" s="8">
        <v>6.288</v>
      </c>
      <c r="H15" s="8">
        <v>3.589</v>
      </c>
      <c r="I15" s="8"/>
      <c r="J15" s="8">
        <v>3.364</v>
      </c>
      <c r="K15" s="8">
        <v>3.912</v>
      </c>
      <c r="L15" s="8"/>
      <c r="M15" s="8">
        <f aca="true" t="shared" si="3" ref="M15:M42">+(D15+G15+J15)</f>
        <v>9.652000000000001</v>
      </c>
      <c r="N15" s="8">
        <f t="shared" si="0"/>
        <v>7.5009999999999994</v>
      </c>
      <c r="O15" s="8"/>
      <c r="P15" s="8">
        <f t="shared" si="2"/>
        <v>1.9404905508644956</v>
      </c>
      <c r="Q15" s="8">
        <f t="shared" si="1"/>
        <v>1.5080418174507437</v>
      </c>
    </row>
    <row r="16" spans="1:17" ht="12" customHeight="1">
      <c r="A16" s="7" t="s">
        <v>6</v>
      </c>
      <c r="B16" s="18">
        <v>826.1</v>
      </c>
      <c r="C16" s="8"/>
      <c r="D16" s="8">
        <v>44.307</v>
      </c>
      <c r="E16" s="8">
        <v>38.348</v>
      </c>
      <c r="F16" s="8"/>
      <c r="G16" s="8" t="s">
        <v>50</v>
      </c>
      <c r="H16" s="8" t="s">
        <v>50</v>
      </c>
      <c r="I16" s="8"/>
      <c r="J16" s="8" t="s">
        <v>50</v>
      </c>
      <c r="K16" s="8" t="s">
        <v>50</v>
      </c>
      <c r="L16" s="8"/>
      <c r="M16" s="8">
        <f>+(D16)</f>
        <v>44.307</v>
      </c>
      <c r="N16" s="8">
        <f>+(E16)</f>
        <v>38.348</v>
      </c>
      <c r="O16" s="8"/>
      <c r="P16" s="8">
        <f t="shared" si="2"/>
        <v>5.36339426219586</v>
      </c>
      <c r="Q16" s="8">
        <f t="shared" si="1"/>
        <v>4.64205302021547</v>
      </c>
    </row>
    <row r="17" spans="1:17" ht="12" customHeight="1">
      <c r="A17" s="7" t="s">
        <v>53</v>
      </c>
      <c r="B17" s="18">
        <v>5948.1</v>
      </c>
      <c r="C17" s="8"/>
      <c r="D17" s="8">
        <v>0</v>
      </c>
      <c r="E17" s="8">
        <v>0</v>
      </c>
      <c r="F17" s="8"/>
      <c r="G17" s="8">
        <v>20.915</v>
      </c>
      <c r="H17" s="8">
        <v>13.202</v>
      </c>
      <c r="I17" s="8"/>
      <c r="J17" s="8">
        <v>0</v>
      </c>
      <c r="K17" s="8">
        <v>8.971</v>
      </c>
      <c r="L17" s="8"/>
      <c r="M17" s="8">
        <f t="shared" si="3"/>
        <v>20.915</v>
      </c>
      <c r="N17" s="8">
        <f t="shared" si="0"/>
        <v>22.173000000000002</v>
      </c>
      <c r="O17" s="8"/>
      <c r="P17" s="8">
        <f t="shared" si="2"/>
        <v>0.3516248886198954</v>
      </c>
      <c r="Q17" s="8">
        <f t="shared" si="1"/>
        <v>0.37277449941998286</v>
      </c>
    </row>
    <row r="18" spans="1:17" ht="12" customHeight="1">
      <c r="A18" s="7" t="s">
        <v>32</v>
      </c>
      <c r="B18" s="18">
        <v>6747.2</v>
      </c>
      <c r="C18" s="8"/>
      <c r="D18" s="8">
        <v>159.596</v>
      </c>
      <c r="E18" s="8">
        <v>0</v>
      </c>
      <c r="F18" s="8"/>
      <c r="G18" s="8">
        <v>0</v>
      </c>
      <c r="H18" s="8">
        <v>0</v>
      </c>
      <c r="I18" s="8"/>
      <c r="J18" s="8">
        <v>19.275</v>
      </c>
      <c r="K18" s="8">
        <v>0</v>
      </c>
      <c r="L18" s="8"/>
      <c r="M18" s="8">
        <f t="shared" si="3"/>
        <v>178.871</v>
      </c>
      <c r="N18" s="8">
        <f t="shared" si="0"/>
        <v>0</v>
      </c>
      <c r="O18" s="8"/>
      <c r="P18" s="8">
        <f t="shared" si="2"/>
        <v>2.651040431586436</v>
      </c>
      <c r="Q18" s="8">
        <f t="shared" si="1"/>
        <v>0</v>
      </c>
    </row>
    <row r="19" spans="1:17" ht="12" customHeight="1">
      <c r="A19" s="7" t="s">
        <v>7</v>
      </c>
      <c r="B19" s="18">
        <v>41066</v>
      </c>
      <c r="C19" s="8"/>
      <c r="D19" s="8">
        <v>18660.365</v>
      </c>
      <c r="E19" s="8">
        <v>2125.475</v>
      </c>
      <c r="F19" s="8"/>
      <c r="G19" s="17" t="s">
        <v>47</v>
      </c>
      <c r="H19" s="17" t="s">
        <v>47</v>
      </c>
      <c r="I19" s="8"/>
      <c r="J19" s="8">
        <v>3947.204</v>
      </c>
      <c r="K19" s="8">
        <v>675.824</v>
      </c>
      <c r="L19" s="8"/>
      <c r="M19" s="8">
        <f>+(D19+J19)</f>
        <v>22607.569000000003</v>
      </c>
      <c r="N19" s="8">
        <f>+(E19+K19)</f>
        <v>2801.299</v>
      </c>
      <c r="O19" s="8"/>
      <c r="P19" s="8">
        <f t="shared" si="2"/>
        <v>55.05179223688697</v>
      </c>
      <c r="Q19" s="8">
        <f t="shared" si="1"/>
        <v>6.821455705449764</v>
      </c>
    </row>
    <row r="20" spans="1:17" ht="12" customHeight="1">
      <c r="A20" s="7" t="s">
        <v>8</v>
      </c>
      <c r="B20" s="18">
        <v>2698.8</v>
      </c>
      <c r="C20" s="8"/>
      <c r="D20" s="8">
        <v>4.391</v>
      </c>
      <c r="E20" s="8">
        <v>49.771</v>
      </c>
      <c r="F20" s="8"/>
      <c r="G20" s="8" t="s">
        <v>50</v>
      </c>
      <c r="H20" s="8" t="s">
        <v>50</v>
      </c>
      <c r="I20" s="8"/>
      <c r="J20" s="8" t="s">
        <v>50</v>
      </c>
      <c r="K20" s="8" t="s">
        <v>50</v>
      </c>
      <c r="L20" s="8"/>
      <c r="M20" s="8">
        <f>+(D20)</f>
        <v>4.391</v>
      </c>
      <c r="N20" s="8">
        <f>+(E20)</f>
        <v>49.771</v>
      </c>
      <c r="O20" s="8"/>
      <c r="P20" s="8">
        <f t="shared" si="2"/>
        <v>0.1627019416036757</v>
      </c>
      <c r="Q20" s="8">
        <f t="shared" si="1"/>
        <v>1.8441900103749815</v>
      </c>
    </row>
    <row r="21" spans="1:17" ht="12" customHeight="1">
      <c r="A21" s="7" t="s">
        <v>9</v>
      </c>
      <c r="B21" s="18">
        <v>1931.7</v>
      </c>
      <c r="C21" s="8"/>
      <c r="D21" s="8">
        <v>53.5</v>
      </c>
      <c r="E21" s="8">
        <v>40.2</v>
      </c>
      <c r="F21" s="8"/>
      <c r="G21" s="8">
        <v>54.6</v>
      </c>
      <c r="H21" s="8">
        <v>12.8</v>
      </c>
      <c r="I21" s="8"/>
      <c r="J21" s="8">
        <v>38.2</v>
      </c>
      <c r="K21" s="8">
        <v>9.4</v>
      </c>
      <c r="L21" s="8"/>
      <c r="M21" s="8">
        <f t="shared" si="3"/>
        <v>146.3</v>
      </c>
      <c r="N21" s="8">
        <f t="shared" si="0"/>
        <v>62.4</v>
      </c>
      <c r="O21" s="8"/>
      <c r="P21" s="8">
        <f t="shared" si="2"/>
        <v>7.573639799140654</v>
      </c>
      <c r="Q21" s="8">
        <f t="shared" si="1"/>
        <v>3.2303152663457055</v>
      </c>
    </row>
    <row r="22" spans="1:17" ht="12" customHeight="1">
      <c r="A22" s="7" t="s">
        <v>10</v>
      </c>
      <c r="B22" s="18">
        <v>2061.6</v>
      </c>
      <c r="C22" s="8"/>
      <c r="D22" s="8">
        <v>91.009</v>
      </c>
      <c r="E22" s="8">
        <v>42.513</v>
      </c>
      <c r="F22" s="8"/>
      <c r="G22" s="8">
        <v>3.131</v>
      </c>
      <c r="H22" s="8">
        <v>0.375</v>
      </c>
      <c r="I22" s="8"/>
      <c r="J22" s="8">
        <v>0</v>
      </c>
      <c r="K22" s="8">
        <v>0</v>
      </c>
      <c r="L22" s="8"/>
      <c r="M22" s="8">
        <f t="shared" si="3"/>
        <v>94.14</v>
      </c>
      <c r="N22" s="8">
        <f t="shared" si="0"/>
        <v>42.888</v>
      </c>
      <c r="O22" s="8"/>
      <c r="P22" s="8">
        <f t="shared" si="2"/>
        <v>4.566356228172293</v>
      </c>
      <c r="Q22" s="8">
        <f t="shared" si="1"/>
        <v>2.080325960419092</v>
      </c>
    </row>
    <row r="23" spans="1:17" ht="12" customHeight="1">
      <c r="A23" s="7" t="s">
        <v>11</v>
      </c>
      <c r="B23" s="18">
        <v>2489.1</v>
      </c>
      <c r="C23" s="8"/>
      <c r="D23" s="8">
        <v>0</v>
      </c>
      <c r="E23" s="8">
        <v>49.17</v>
      </c>
      <c r="F23" s="8"/>
      <c r="G23" s="8">
        <v>4.332</v>
      </c>
      <c r="H23" s="8">
        <v>0.599</v>
      </c>
      <c r="I23" s="8"/>
      <c r="J23" s="8">
        <v>0.391</v>
      </c>
      <c r="K23" s="8">
        <v>0.201</v>
      </c>
      <c r="L23" s="8"/>
      <c r="M23" s="8">
        <f t="shared" si="3"/>
        <v>4.723</v>
      </c>
      <c r="N23" s="8">
        <f t="shared" si="0"/>
        <v>49.97</v>
      </c>
      <c r="O23" s="8"/>
      <c r="P23" s="8">
        <f t="shared" si="2"/>
        <v>0.18974729822024025</v>
      </c>
      <c r="Q23" s="8">
        <f t="shared" si="1"/>
        <v>2.007552930778193</v>
      </c>
    </row>
    <row r="24" spans="1:17" ht="12" customHeight="1">
      <c r="A24" s="7" t="s">
        <v>12</v>
      </c>
      <c r="B24" s="18">
        <v>8299.7</v>
      </c>
      <c r="C24" s="8"/>
      <c r="D24" s="8">
        <v>89.677</v>
      </c>
      <c r="E24" s="8">
        <v>92.024</v>
      </c>
      <c r="F24" s="8"/>
      <c r="G24" s="8">
        <v>61.249</v>
      </c>
      <c r="H24" s="8">
        <v>47.917</v>
      </c>
      <c r="I24" s="8"/>
      <c r="J24" s="8">
        <v>40.16</v>
      </c>
      <c r="K24" s="8">
        <v>31.334</v>
      </c>
      <c r="L24" s="8"/>
      <c r="M24" s="8">
        <f t="shared" si="3"/>
        <v>191.086</v>
      </c>
      <c r="N24" s="8">
        <f t="shared" si="0"/>
        <v>171.275</v>
      </c>
      <c r="O24" s="8"/>
      <c r="P24" s="8">
        <f t="shared" si="2"/>
        <v>2.3023241803920627</v>
      </c>
      <c r="Q24" s="8">
        <f t="shared" si="1"/>
        <v>2.0636288058604526</v>
      </c>
    </row>
    <row r="25" spans="1:17" ht="12" customHeight="1">
      <c r="A25" s="7" t="s">
        <v>13</v>
      </c>
      <c r="B25" s="18">
        <v>31480.3</v>
      </c>
      <c r="C25" s="8"/>
      <c r="D25" s="8">
        <v>1.299</v>
      </c>
      <c r="E25" s="8">
        <v>2.68</v>
      </c>
      <c r="F25" s="8"/>
      <c r="G25" s="8">
        <v>116.256</v>
      </c>
      <c r="H25" s="8">
        <v>55.118</v>
      </c>
      <c r="I25" s="8"/>
      <c r="J25" s="8">
        <v>13.811</v>
      </c>
      <c r="K25" s="8">
        <v>108.222</v>
      </c>
      <c r="L25" s="8"/>
      <c r="M25" s="8">
        <f t="shared" si="3"/>
        <v>131.366</v>
      </c>
      <c r="N25" s="8">
        <f t="shared" si="0"/>
        <v>166.01999999999998</v>
      </c>
      <c r="O25" s="8"/>
      <c r="P25" s="8">
        <f t="shared" si="2"/>
        <v>0.41729589616363255</v>
      </c>
      <c r="Q25" s="8">
        <f t="shared" si="1"/>
        <v>0.5273774392238955</v>
      </c>
    </row>
    <row r="26" spans="1:17" ht="12" customHeight="1">
      <c r="A26" s="7" t="s">
        <v>14</v>
      </c>
      <c r="B26" s="18">
        <v>2945.8</v>
      </c>
      <c r="C26" s="8"/>
      <c r="D26" s="8">
        <v>5.62</v>
      </c>
      <c r="E26" s="8">
        <v>44.057</v>
      </c>
      <c r="F26" s="8"/>
      <c r="G26" s="8">
        <v>125.973</v>
      </c>
      <c r="H26" s="8">
        <v>2.815</v>
      </c>
      <c r="I26" s="8"/>
      <c r="J26" s="8">
        <v>0.057</v>
      </c>
      <c r="K26" s="8">
        <v>0.021</v>
      </c>
      <c r="L26" s="8"/>
      <c r="M26" s="8">
        <f t="shared" si="3"/>
        <v>131.64999999999998</v>
      </c>
      <c r="N26" s="8">
        <f t="shared" si="0"/>
        <v>46.893</v>
      </c>
      <c r="O26" s="8"/>
      <c r="P26" s="8">
        <f t="shared" si="2"/>
        <v>4.469074614705681</v>
      </c>
      <c r="Q26" s="8">
        <f t="shared" si="1"/>
        <v>1.5918595967139657</v>
      </c>
    </row>
    <row r="27" spans="1:17" ht="12" customHeight="1">
      <c r="A27" s="7" t="s">
        <v>28</v>
      </c>
      <c r="B27" s="18">
        <v>704.7</v>
      </c>
      <c r="C27" s="8"/>
      <c r="D27" s="8">
        <v>32.739</v>
      </c>
      <c r="E27" s="8">
        <v>10.395</v>
      </c>
      <c r="F27" s="8"/>
      <c r="G27" s="8">
        <v>5.438</v>
      </c>
      <c r="H27" s="8">
        <v>3.009</v>
      </c>
      <c r="I27" s="8"/>
      <c r="J27" s="8">
        <v>0.438</v>
      </c>
      <c r="K27" s="8">
        <v>0.129</v>
      </c>
      <c r="L27" s="8"/>
      <c r="M27" s="8">
        <f t="shared" si="3"/>
        <v>38.615</v>
      </c>
      <c r="N27" s="8">
        <f t="shared" si="0"/>
        <v>13.533</v>
      </c>
      <c r="O27" s="8"/>
      <c r="P27" s="8">
        <f t="shared" si="2"/>
        <v>5.4796367248474525</v>
      </c>
      <c r="Q27" s="8">
        <f t="shared" si="1"/>
        <v>1.9203916560238399</v>
      </c>
    </row>
    <row r="28" spans="1:17" ht="12" customHeight="1">
      <c r="A28" s="7" t="s">
        <v>29</v>
      </c>
      <c r="B28" s="18">
        <v>643.1</v>
      </c>
      <c r="C28" s="8"/>
      <c r="D28" s="8">
        <v>9.769</v>
      </c>
      <c r="E28" s="8">
        <v>7.882</v>
      </c>
      <c r="F28" s="8"/>
      <c r="G28" s="8">
        <v>8.929</v>
      </c>
      <c r="H28" s="8">
        <v>3.525</v>
      </c>
      <c r="I28" s="8"/>
      <c r="J28" s="8">
        <v>0.235</v>
      </c>
      <c r="K28" s="8">
        <v>0</v>
      </c>
      <c r="L28" s="8"/>
      <c r="M28" s="8">
        <f t="shared" si="3"/>
        <v>18.933</v>
      </c>
      <c r="N28" s="8">
        <f t="shared" si="0"/>
        <v>11.407</v>
      </c>
      <c r="O28" s="8"/>
      <c r="P28" s="8">
        <f t="shared" si="2"/>
        <v>2.944021147566475</v>
      </c>
      <c r="Q28" s="8">
        <f t="shared" si="1"/>
        <v>1.7737521380811694</v>
      </c>
    </row>
    <row r="29" spans="1:17" ht="12" customHeight="1">
      <c r="A29" s="7" t="s">
        <v>54</v>
      </c>
      <c r="B29" s="18">
        <v>16950.8</v>
      </c>
      <c r="C29" s="8"/>
      <c r="D29" s="8">
        <v>4.505</v>
      </c>
      <c r="E29" s="8">
        <v>343.04</v>
      </c>
      <c r="F29" s="8"/>
      <c r="G29" s="8" t="s">
        <v>50</v>
      </c>
      <c r="H29" s="8" t="s">
        <v>50</v>
      </c>
      <c r="I29" s="8"/>
      <c r="J29" s="8">
        <v>120.53</v>
      </c>
      <c r="K29" s="8">
        <v>445.3</v>
      </c>
      <c r="L29" s="8"/>
      <c r="M29" s="8">
        <f>+(D29+J29)</f>
        <v>125.035</v>
      </c>
      <c r="N29" s="8">
        <f>+(E29+K29)</f>
        <v>788.34</v>
      </c>
      <c r="O29" s="8"/>
      <c r="P29" s="8">
        <f t="shared" si="2"/>
        <v>0.7376348018972556</v>
      </c>
      <c r="Q29" s="8">
        <f t="shared" si="1"/>
        <v>4.65075394671638</v>
      </c>
    </row>
    <row r="30" spans="1:17" ht="12" customHeight="1">
      <c r="A30" s="7" t="s">
        <v>15</v>
      </c>
      <c r="B30" s="18">
        <v>1856.6</v>
      </c>
      <c r="C30" s="8"/>
      <c r="D30" s="8">
        <v>39.08</v>
      </c>
      <c r="E30" s="8">
        <v>31.62</v>
      </c>
      <c r="F30" s="8"/>
      <c r="G30" s="8">
        <v>15.538</v>
      </c>
      <c r="H30" s="8">
        <v>2.462</v>
      </c>
      <c r="I30" s="8"/>
      <c r="J30" s="8">
        <v>1.477</v>
      </c>
      <c r="K30" s="8">
        <v>0</v>
      </c>
      <c r="L30" s="8"/>
      <c r="M30" s="8">
        <f t="shared" si="3"/>
        <v>56.09499999999999</v>
      </c>
      <c r="N30" s="8">
        <f t="shared" si="0"/>
        <v>34.082</v>
      </c>
      <c r="O30" s="8"/>
      <c r="P30" s="8">
        <f t="shared" si="2"/>
        <v>3.021383173543035</v>
      </c>
      <c r="Q30" s="8">
        <f t="shared" si="1"/>
        <v>1.835721210815469</v>
      </c>
    </row>
    <row r="31" spans="1:17" ht="12" customHeight="1">
      <c r="A31" s="7" t="s">
        <v>33</v>
      </c>
      <c r="B31" s="18">
        <v>3117.2</v>
      </c>
      <c r="C31" s="8"/>
      <c r="D31" s="8">
        <v>0</v>
      </c>
      <c r="E31" s="8">
        <v>0</v>
      </c>
      <c r="F31" s="8"/>
      <c r="G31" s="8">
        <v>177.637</v>
      </c>
      <c r="H31" s="8">
        <v>22.563</v>
      </c>
      <c r="I31" s="8"/>
      <c r="J31" s="8">
        <v>56.337</v>
      </c>
      <c r="K31" s="8">
        <v>52.796</v>
      </c>
      <c r="L31" s="8"/>
      <c r="M31" s="8">
        <f t="shared" si="3"/>
        <v>233.974</v>
      </c>
      <c r="N31" s="8">
        <f t="shared" si="0"/>
        <v>75.359</v>
      </c>
      <c r="O31" s="8"/>
      <c r="P31" s="8">
        <f t="shared" si="2"/>
        <v>7.505902733222122</v>
      </c>
      <c r="Q31" s="8">
        <f t="shared" si="1"/>
        <v>2.4175221352495826</v>
      </c>
    </row>
    <row r="32" spans="1:17" ht="12" customHeight="1">
      <c r="A32" s="7" t="s">
        <v>25</v>
      </c>
      <c r="B32" s="18">
        <v>1761.8</v>
      </c>
      <c r="C32" s="8"/>
      <c r="D32" s="8">
        <v>4.357</v>
      </c>
      <c r="E32" s="8">
        <v>0.053</v>
      </c>
      <c r="F32" s="8"/>
      <c r="G32" s="8">
        <v>0.343</v>
      </c>
      <c r="H32" s="8">
        <v>0.031</v>
      </c>
      <c r="I32" s="8"/>
      <c r="J32" s="8">
        <v>3.646</v>
      </c>
      <c r="K32" s="8">
        <v>0.0571</v>
      </c>
      <c r="L32" s="8"/>
      <c r="M32" s="8">
        <f t="shared" si="3"/>
        <v>8.346</v>
      </c>
      <c r="N32" s="8">
        <f t="shared" si="0"/>
        <v>0.1411</v>
      </c>
      <c r="O32" s="8"/>
      <c r="P32" s="8">
        <f t="shared" si="2"/>
        <v>0.47372005903053693</v>
      </c>
      <c r="Q32" s="8">
        <f t="shared" si="1"/>
        <v>0.008008854580542627</v>
      </c>
    </row>
    <row r="33" spans="1:17" ht="12" customHeight="1">
      <c r="A33" s="7" t="s">
        <v>16</v>
      </c>
      <c r="B33" s="18">
        <v>1956</v>
      </c>
      <c r="C33" s="8"/>
      <c r="D33" s="8">
        <v>34.55</v>
      </c>
      <c r="E33" s="8">
        <v>23.928</v>
      </c>
      <c r="F33" s="8"/>
      <c r="G33" s="8">
        <v>78.35</v>
      </c>
      <c r="H33" s="8">
        <v>16.426</v>
      </c>
      <c r="I33" s="8"/>
      <c r="J33" s="8">
        <v>1.508</v>
      </c>
      <c r="K33" s="8">
        <v>1.268</v>
      </c>
      <c r="L33" s="8"/>
      <c r="M33" s="8">
        <f t="shared" si="3"/>
        <v>114.40799999999999</v>
      </c>
      <c r="N33" s="8">
        <f t="shared" si="0"/>
        <v>41.622</v>
      </c>
      <c r="O33" s="8"/>
      <c r="P33" s="8">
        <f t="shared" si="2"/>
        <v>5.849079754601226</v>
      </c>
      <c r="Q33" s="8">
        <f t="shared" si="1"/>
        <v>2.127914110429448</v>
      </c>
    </row>
    <row r="34" spans="1:17" ht="12" customHeight="1">
      <c r="A34" s="7" t="s">
        <v>17</v>
      </c>
      <c r="B34" s="18">
        <v>2687.5</v>
      </c>
      <c r="C34" s="8"/>
      <c r="D34" s="8">
        <v>223.164</v>
      </c>
      <c r="E34" s="8">
        <v>184.791</v>
      </c>
      <c r="F34" s="8"/>
      <c r="G34" s="8">
        <v>6.696</v>
      </c>
      <c r="H34" s="8">
        <v>2.716</v>
      </c>
      <c r="I34" s="8"/>
      <c r="J34" s="8">
        <v>6.89</v>
      </c>
      <c r="K34" s="8">
        <v>0.736</v>
      </c>
      <c r="L34" s="8"/>
      <c r="M34" s="8">
        <f t="shared" si="3"/>
        <v>236.74999999999997</v>
      </c>
      <c r="N34" s="8">
        <f t="shared" si="0"/>
        <v>188.243</v>
      </c>
      <c r="O34" s="8"/>
      <c r="P34" s="8">
        <f t="shared" si="2"/>
        <v>8.809302325581395</v>
      </c>
      <c r="Q34" s="8">
        <f t="shared" si="1"/>
        <v>7.004390697674419</v>
      </c>
    </row>
    <row r="35" spans="1:17" ht="12" customHeight="1">
      <c r="A35" s="7" t="s">
        <v>34</v>
      </c>
      <c r="B35" s="18">
        <v>3679.2</v>
      </c>
      <c r="C35" s="8"/>
      <c r="D35" s="8">
        <v>0</v>
      </c>
      <c r="E35" s="8">
        <v>43.489</v>
      </c>
      <c r="F35" s="8"/>
      <c r="G35" s="8">
        <v>22.678</v>
      </c>
      <c r="H35" s="8">
        <v>0.121</v>
      </c>
      <c r="I35" s="8"/>
      <c r="J35" s="8">
        <v>805.219</v>
      </c>
      <c r="K35" s="8">
        <v>0</v>
      </c>
      <c r="L35" s="8"/>
      <c r="M35" s="8">
        <f t="shared" si="3"/>
        <v>827.897</v>
      </c>
      <c r="N35" s="8">
        <f t="shared" si="0"/>
        <v>43.61</v>
      </c>
      <c r="O35" s="8"/>
      <c r="P35" s="8">
        <f t="shared" si="2"/>
        <v>22.50209284627093</v>
      </c>
      <c r="Q35" s="8">
        <f t="shared" si="1"/>
        <v>1.18531202435312</v>
      </c>
    </row>
    <row r="36" spans="1:17" ht="12" customHeight="1">
      <c r="A36" s="7" t="s">
        <v>18</v>
      </c>
      <c r="B36" s="18">
        <v>6321</v>
      </c>
      <c r="C36" s="8"/>
      <c r="D36" s="8">
        <v>52.31</v>
      </c>
      <c r="E36" s="8">
        <v>83.032</v>
      </c>
      <c r="F36" s="8"/>
      <c r="G36" s="8">
        <v>4.689</v>
      </c>
      <c r="H36" s="8">
        <v>2.268</v>
      </c>
      <c r="I36" s="8"/>
      <c r="J36" s="8">
        <v>8.508</v>
      </c>
      <c r="K36" s="8">
        <v>26.594</v>
      </c>
      <c r="L36" s="8"/>
      <c r="M36" s="8">
        <f t="shared" si="3"/>
        <v>65.507</v>
      </c>
      <c r="N36" s="8">
        <f t="shared" si="0"/>
        <v>111.894</v>
      </c>
      <c r="O36" s="8"/>
      <c r="P36" s="8">
        <f t="shared" si="2"/>
        <v>1.0363391868375258</v>
      </c>
      <c r="Q36" s="8">
        <f t="shared" si="1"/>
        <v>1.7701945894636923</v>
      </c>
    </row>
    <row r="37" spans="1:17" ht="12" customHeight="1">
      <c r="A37" s="9" t="s">
        <v>19</v>
      </c>
      <c r="B37" s="18">
        <v>579.4</v>
      </c>
      <c r="C37" s="8"/>
      <c r="D37" s="8">
        <v>2.226</v>
      </c>
      <c r="E37" s="8">
        <v>2.917</v>
      </c>
      <c r="F37" s="8"/>
      <c r="G37" s="8">
        <v>3.403</v>
      </c>
      <c r="H37" s="8">
        <v>1.221</v>
      </c>
      <c r="I37" s="8"/>
      <c r="J37" s="8">
        <v>0.243</v>
      </c>
      <c r="K37" s="8">
        <v>0.071</v>
      </c>
      <c r="L37" s="8"/>
      <c r="M37" s="8">
        <f t="shared" si="3"/>
        <v>5.872</v>
      </c>
      <c r="N37" s="8">
        <f t="shared" si="0"/>
        <v>4.209</v>
      </c>
      <c r="O37" s="8"/>
      <c r="P37" s="8">
        <f t="shared" si="2"/>
        <v>1.013462202278219</v>
      </c>
      <c r="Q37" s="8">
        <f t="shared" si="1"/>
        <v>0.7264411460131169</v>
      </c>
    </row>
    <row r="38" spans="1:17" ht="12" customHeight="1">
      <c r="A38" s="7" t="s">
        <v>20</v>
      </c>
      <c r="B38" s="18">
        <v>995.8</v>
      </c>
      <c r="C38" s="8"/>
      <c r="D38" s="8">
        <v>0.789</v>
      </c>
      <c r="E38" s="8">
        <v>8.066</v>
      </c>
      <c r="F38" s="8"/>
      <c r="G38" s="8">
        <v>20.197</v>
      </c>
      <c r="H38" s="8">
        <v>5.418</v>
      </c>
      <c r="I38" s="8"/>
      <c r="J38" s="8">
        <v>5.139</v>
      </c>
      <c r="K38" s="8">
        <v>3.339</v>
      </c>
      <c r="L38" s="8"/>
      <c r="M38" s="8">
        <f t="shared" si="3"/>
        <v>26.125</v>
      </c>
      <c r="N38" s="8">
        <f t="shared" si="0"/>
        <v>16.823</v>
      </c>
      <c r="O38" s="8"/>
      <c r="P38" s="8">
        <f t="shared" si="2"/>
        <v>2.6235187788712597</v>
      </c>
      <c r="Q38" s="8">
        <f t="shared" si="1"/>
        <v>1.689395460935931</v>
      </c>
    </row>
    <row r="39" spans="1:17" ht="12" customHeight="1">
      <c r="A39" s="7" t="s">
        <v>21</v>
      </c>
      <c r="B39" s="18">
        <v>0</v>
      </c>
      <c r="C39" s="8"/>
      <c r="D39" s="8">
        <v>0</v>
      </c>
      <c r="E39" s="8">
        <v>0</v>
      </c>
      <c r="F39" s="8"/>
      <c r="G39" s="8">
        <v>0</v>
      </c>
      <c r="H39" s="8">
        <v>0</v>
      </c>
      <c r="I39" s="8"/>
      <c r="J39" s="8">
        <v>0</v>
      </c>
      <c r="K39" s="8">
        <v>0</v>
      </c>
      <c r="L39" s="8"/>
      <c r="M39" s="8">
        <f t="shared" si="3"/>
        <v>0</v>
      </c>
      <c r="N39" s="8">
        <f t="shared" si="0"/>
        <v>0</v>
      </c>
      <c r="O39" s="8"/>
      <c r="P39" s="8">
        <v>0</v>
      </c>
      <c r="Q39" s="8">
        <v>0</v>
      </c>
    </row>
    <row r="40" spans="1:17" ht="12" customHeight="1">
      <c r="A40" s="7" t="s">
        <v>55</v>
      </c>
      <c r="B40" s="18">
        <v>7010.7</v>
      </c>
      <c r="C40" s="8"/>
      <c r="D40" s="8">
        <v>0</v>
      </c>
      <c r="E40" s="8">
        <v>0</v>
      </c>
      <c r="F40" s="8"/>
      <c r="G40" s="8">
        <v>32.238</v>
      </c>
      <c r="H40" s="8">
        <v>97.156</v>
      </c>
      <c r="I40" s="8"/>
      <c r="J40" s="8">
        <v>0</v>
      </c>
      <c r="K40" s="8">
        <v>0</v>
      </c>
      <c r="L40" s="8"/>
      <c r="M40" s="8">
        <f t="shared" si="3"/>
        <v>32.238</v>
      </c>
      <c r="N40" s="8">
        <f t="shared" si="0"/>
        <v>97.156</v>
      </c>
      <c r="O40" s="8"/>
      <c r="P40" s="8">
        <f t="shared" si="2"/>
        <v>0.4598399589199367</v>
      </c>
      <c r="Q40" s="8">
        <f t="shared" si="1"/>
        <v>1.3858245253683656</v>
      </c>
    </row>
    <row r="41" spans="1:17" ht="12" customHeight="1">
      <c r="A41" s="7" t="s">
        <v>31</v>
      </c>
      <c r="B41" s="18">
        <v>507.7</v>
      </c>
      <c r="C41" s="8"/>
      <c r="D41" s="8">
        <v>51.024</v>
      </c>
      <c r="E41" s="8">
        <v>6.586</v>
      </c>
      <c r="F41" s="8"/>
      <c r="G41" s="8">
        <v>10.037</v>
      </c>
      <c r="H41" s="8">
        <v>4.705</v>
      </c>
      <c r="I41" s="8"/>
      <c r="J41" s="8">
        <v>0.078</v>
      </c>
      <c r="K41" s="8">
        <v>0.042</v>
      </c>
      <c r="L41" s="8"/>
      <c r="M41" s="8">
        <f t="shared" si="3"/>
        <v>61.139</v>
      </c>
      <c r="N41" s="8">
        <f t="shared" si="0"/>
        <v>11.333</v>
      </c>
      <c r="O41" s="8"/>
      <c r="P41" s="8">
        <f t="shared" si="2"/>
        <v>12.042347843214497</v>
      </c>
      <c r="Q41" s="8">
        <f t="shared" si="1"/>
        <v>2.2322237541855428</v>
      </c>
    </row>
    <row r="42" spans="1:17" ht="12" customHeight="1">
      <c r="A42" s="7" t="s">
        <v>22</v>
      </c>
      <c r="B42" s="18">
        <v>154.8</v>
      </c>
      <c r="C42" s="8"/>
      <c r="D42" s="8">
        <v>22.192</v>
      </c>
      <c r="E42" s="8">
        <v>1.778</v>
      </c>
      <c r="F42" s="8"/>
      <c r="G42" s="8">
        <v>7.669</v>
      </c>
      <c r="H42" s="8">
        <v>2.043</v>
      </c>
      <c r="I42" s="8"/>
      <c r="J42" s="8">
        <v>0</v>
      </c>
      <c r="K42" s="8">
        <v>0</v>
      </c>
      <c r="L42" s="8"/>
      <c r="M42" s="8">
        <f t="shared" si="3"/>
        <v>29.861</v>
      </c>
      <c r="N42" s="8">
        <f t="shared" si="0"/>
        <v>3.821</v>
      </c>
      <c r="O42" s="8"/>
      <c r="P42" s="8">
        <f t="shared" si="2"/>
        <v>19.29005167958656</v>
      </c>
      <c r="Q42" s="8">
        <f t="shared" si="1"/>
        <v>2.4683462532299743</v>
      </c>
    </row>
    <row r="43" spans="1:17" ht="3" customHeight="1" thickBo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4" customHeight="1">
      <c r="A44" s="33" t="s">
        <v>27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21.75" customHeight="1">
      <c r="A45" s="31" t="s">
        <v>35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3.5" customHeight="1">
      <c r="A46" s="34" t="s">
        <v>36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3.5" customHeight="1">
      <c r="A47" s="34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ht="13.5" customHeight="1">
      <c r="A48" s="29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3.5" customHeight="1">
      <c r="A49" s="35" t="s">
        <v>24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13.5" customHeight="1">
      <c r="A50" s="35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0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/>
  <mergeCells count="24">
    <mergeCell ref="G6:H6"/>
    <mergeCell ref="J5:K5"/>
    <mergeCell ref="J6:K6"/>
    <mergeCell ref="M5:N5"/>
    <mergeCell ref="M6:N6"/>
    <mergeCell ref="G5:H5"/>
    <mergeCell ref="A48:Q48"/>
    <mergeCell ref="A51:Q51"/>
    <mergeCell ref="A45:Q45"/>
    <mergeCell ref="A44:Q44"/>
    <mergeCell ref="A47:Q47"/>
    <mergeCell ref="A46:Q46"/>
    <mergeCell ref="A50:Q50"/>
    <mergeCell ref="A49:Q49"/>
    <mergeCell ref="B5:B7"/>
    <mergeCell ref="A1:Q1"/>
    <mergeCell ref="A3:Q3"/>
    <mergeCell ref="A4:Q4"/>
    <mergeCell ref="A5:A7"/>
    <mergeCell ref="D5:E5"/>
    <mergeCell ref="A2:Q2"/>
    <mergeCell ref="P5:Q5"/>
    <mergeCell ref="P6:Q6"/>
    <mergeCell ref="D6:E6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2007-09-12T17:31:26Z</cp:lastPrinted>
  <dcterms:created xsi:type="dcterms:W3CDTF">2003-08-22T22:18:18Z</dcterms:created>
  <dcterms:modified xsi:type="dcterms:W3CDTF">2023-01-23T23:41:48Z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