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REGISTRADA'!$A$1:$R$54</definedName>
    <definedName name="DEUDA_PUBLICA_DE_ENTIDADES_FEDERATIVAS_Y_MUNICIPIOS_POR_TIPO_DE_DEUDOR">'NO REGISTRADA'!$A$1:$R$54</definedName>
    <definedName name="mensual">'NO REGISTRADA'!$A$1:$R$54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<sst xmlns="http://schemas.openxmlformats.org/spreadsheetml/2006/main" count="67" uniqueCount="61">
  <si>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</si>
  <si>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</si>
  <si>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</si>
  <si>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</si>
  <si>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</si>
  <si>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</si>
  <si>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</si>
  <si>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</si>
  <si>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</si>
  <si>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</si>
  <si>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</si>
  <si>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</si>
  <si>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</si>
  <si>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Quintana Roo</t>
  </si>
  <si>
    <t>San Luis Potosí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</si>
  <si>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</si>
  <si>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</si>
  <si>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</si>
  <si>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</si>
  <si>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</si>
  <si>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</si>
  <si>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</si>
  <si>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</si>
  <si>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Avalados</t>
  </si>
  <si>
    <t>Sin Aval</t>
  </si>
  <si>
    <t>Deuda Municipal</t>
  </si>
  <si>
    <t>Organismos</t>
  </si>
  <si>
    <t>Estado</t>
  </si>
  <si>
    <t xml:space="preserve">Gobierno del </t>
  </si>
  <si>
    <t>Estatales</t>
  </si>
  <si>
    <t>Municipales</t>
  </si>
  <si>
    <t xml:space="preserve">Nayarit </t>
  </si>
  <si>
    <t>Emisiones Bursátiles</t>
  </si>
  <si>
    <t>Municipios</t>
  </si>
  <si>
    <t>Entidad Federativa</t>
  </si>
  <si>
    <t xml:space="preserve">Yucatán </t>
  </si>
  <si>
    <t xml:space="preserve">2_/ Incorpora la deuda bancaria y bursátil garantizada con otras fuentes de ingresos, diferente de las participaciones federales. </t>
  </si>
  <si>
    <t>OBLIGACIONES FINANCIERAS DE ENTIDADES FEDERATIVAS Y MUNICIPIOS POR TIPO DE DEUDOR</t>
  </si>
  <si>
    <t>1_/ En virtud de la diversidad de garantías que pueden ser utilizadas por las Entidades Federativas, los Municipios y sus Oragnismos para garantizar el pago de sus obligaciones y empréstitos, a partir del primer trimestre de 2007 se presenta información más desagregada con el fin de que los agentes económicos y financieros puedan identificar más fácilmente las mismas.</t>
  </si>
  <si>
    <t>Gobierno Estatal</t>
  </si>
  <si>
    <r>
      <t xml:space="preserve">Obligaciones Financieras garantizadas con fuente de pago propia </t>
    </r>
    <r>
      <rPr>
        <b/>
        <vertAlign val="superscript"/>
        <sz val="9"/>
        <rFont val="Arial"/>
        <family val="2"/>
      </rPr>
      <t>2_/</t>
    </r>
  </si>
  <si>
    <t xml:space="preserve">Puebla </t>
  </si>
  <si>
    <t>3_/ El saldo de las obligaciones financieras del Gobierno del Estado de Chiapas incluye dos emisiones con ingresos derivados de la recaudación del Impuesto sobre Nóminas.</t>
  </si>
  <si>
    <t>5_/ El saldo de las obligaciones financieras del Gobierno del Estado de Michoacán incluye una emisión garantizada con los ingresos derivados del Impuesto sobre Nóminas.</t>
  </si>
  <si>
    <t xml:space="preserve">Coahuila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</si>
  <si>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</si>
  <si>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</si>
  <si>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</si>
  <si>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t xml:space="preserve">4_/ El saldo de las obligaciones financieras del Gobierno del Estado de Chihuahua incluye cinco emisiones bursátiles en bonos carreteros.  </t>
  </si>
  <si>
    <t>6_/ El total de la deuda no registrada incluye dos certificados bursátiles garantizados con ingresos fideicomitidos. El saldo total incluye además una emisión del Instituto de Control Vehicular y otra emisión de la Red Estatal de Autopistas sin responsabilidad del Estado.</t>
  </si>
  <si>
    <t>7_/ El saldo de las obligaciones financieras del Gobierno del Estado de Oaxaca incluye una emisión bursátil garantizada con los ingresos derivados del Impuesto sobre Nóminas, y de los ingresos por derechos vehiculares.</t>
  </si>
  <si>
    <t>8_/ La deuda garantizada con ingresos propios se refiere al Fideicomiso de la autopista "Benito Juárez Culiacán - Las Brisas".</t>
  </si>
  <si>
    <t>9_/ Incluye la deuda del Fideicomiso Fondo Revolvente del Estado de Sonora.</t>
  </si>
  <si>
    <t>10_/ El saldo de las obligaciones financieras del Gobierno del Estado de Veracruz incluye dos emisiones con ingresos derivados del Impuesto sobre Tenencia o Uso de Vehículos.</t>
  </si>
  <si>
    <r>
      <t>Morelos</t>
    </r>
    <r>
      <rPr>
        <vertAlign val="superscript"/>
        <sz val="8"/>
        <rFont val="Arial"/>
        <family val="2"/>
      </rPr>
      <t xml:space="preserve"> 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</si>
  <si>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</si>
  <si>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</si>
  <si>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Sinaloa</t>
    </r>
    <r>
      <rPr>
        <vertAlign val="superscript"/>
        <sz val="8"/>
        <rFont val="Arial"/>
        <family val="2"/>
      </rPr>
      <t xml:space="preserve"> 8_/</t>
    </r>
  </si>
  <si>
    <r>
      <t xml:space="preserve">Sonora </t>
    </r>
    <r>
      <rPr>
        <vertAlign val="superscript"/>
        <sz val="8"/>
        <rFont val="Arial"/>
        <family val="2"/>
      </rPr>
      <t>9_/</t>
    </r>
  </si>
  <si>
    <r>
      <t>Veracruz</t>
    </r>
    <r>
      <rPr>
        <vertAlign val="superscript"/>
        <sz val="8"/>
        <rFont val="Arial"/>
        <family val="2"/>
      </rPr>
      <t xml:space="preserve"> 10_/</t>
    </r>
  </si>
  <si>
    <r>
      <t xml:space="preserve">Saldos al 30 de Septiembre de 2009 </t>
    </r>
    <r>
      <rPr>
        <b/>
        <vertAlign val="superscript"/>
        <sz val="10"/>
        <rFont val="Arial"/>
        <family val="2"/>
      </rPr>
      <t>1_/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</si>
</sst>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192" fontId="3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0" xfId="49" applyFont="1" applyFill="1" applyBorder="1" applyAlignment="1">
      <alignment/>
    </xf>
    <xf numFmtId="192" fontId="8" fillId="0" borderId="0" xfId="0" applyNumberFormat="1" applyFont="1" applyFill="1" applyBorder="1" applyAlignment="1" applyProtection="1">
      <alignment horizontal="right"/>
      <protection/>
    </xf>
    <xf numFmtId="192" fontId="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wrapText="1"/>
    </xf>
    <xf numFmtId="0" fontId="4" fillId="0" borderId="13" xfId="0" applyFont="1" applyFill="1" applyBorder="1" applyAlignment="1" applyProtection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quotePrefix="1">
      <alignment horizontal="justify" wrapText="1"/>
    </xf>
    <xf numFmtId="0" fontId="4" fillId="0" borderId="0" xfId="0" applyFont="1" applyFill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6.7109375" style="0" customWidth="1"/>
    <col min="2" max="6" width="10.7109375" style="0" customWidth="1"/>
    <col min="7" max="7" width="0.85546875" style="0" customWidth="1"/>
    <col min="8" max="10" width="10.7109375" style="0" customWidth="1"/>
    <col min="11" max="11" width="0.855468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0.85546875" style="0" customWidth="1"/>
    <col min="16" max="16" width="20.7109375" style="0" customWidth="1"/>
    <col min="17" max="17" width="18.7109375" style="0" customWidth="1"/>
    <col min="18" max="18" width="16.7109375" style="0" customWidth="1"/>
    <col min="19" max="16384" width="0" style="0" hidden="1" customWidth="1"/>
  </cols>
  <sheetData>
    <row r="1" spans="1:18" ht="18" customHeight="1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customHeight="1" thickBo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" customHeight="1">
      <c r="A4" s="21" t="s">
        <v>34</v>
      </c>
      <c r="B4" s="24" t="s">
        <v>22</v>
      </c>
      <c r="C4" s="11" t="s">
        <v>28</v>
      </c>
      <c r="D4" s="23" t="s">
        <v>25</v>
      </c>
      <c r="E4" s="23"/>
      <c r="F4" s="23"/>
      <c r="G4" s="11"/>
      <c r="H4" s="23" t="s">
        <v>26</v>
      </c>
      <c r="I4" s="23"/>
      <c r="J4" s="23"/>
      <c r="K4" s="11"/>
      <c r="L4" s="23" t="s">
        <v>32</v>
      </c>
      <c r="M4" s="23"/>
      <c r="N4" s="23"/>
      <c r="O4" s="11"/>
      <c r="P4" s="23" t="s">
        <v>40</v>
      </c>
      <c r="Q4" s="23"/>
      <c r="R4" s="23"/>
    </row>
    <row r="5" spans="1:18" ht="15" customHeight="1" thickBot="1">
      <c r="A5" s="22"/>
      <c r="B5" s="25"/>
      <c r="C5" s="12" t="s">
        <v>27</v>
      </c>
      <c r="D5" s="13" t="s">
        <v>22</v>
      </c>
      <c r="E5" s="14" t="s">
        <v>23</v>
      </c>
      <c r="F5" s="14" t="s">
        <v>24</v>
      </c>
      <c r="G5" s="15"/>
      <c r="H5" s="14" t="s">
        <v>22</v>
      </c>
      <c r="I5" s="13" t="s">
        <v>29</v>
      </c>
      <c r="J5" s="13" t="s">
        <v>30</v>
      </c>
      <c r="K5" s="12"/>
      <c r="L5" s="12" t="s">
        <v>22</v>
      </c>
      <c r="M5" s="12" t="s">
        <v>29</v>
      </c>
      <c r="N5" s="12" t="s">
        <v>33</v>
      </c>
      <c r="O5" s="12"/>
      <c r="P5" s="12" t="s">
        <v>22</v>
      </c>
      <c r="Q5" s="12" t="s">
        <v>39</v>
      </c>
      <c r="R5" s="12" t="s">
        <v>26</v>
      </c>
    </row>
    <row r="6" spans="1:18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6"/>
      <c r="L6" s="16"/>
      <c r="M6" s="16"/>
      <c r="N6" s="16"/>
      <c r="O6" s="16"/>
      <c r="P6" s="16"/>
      <c r="Q6" s="16"/>
      <c r="R6" s="16"/>
    </row>
    <row r="7" spans="1:18" ht="12" customHeight="1">
      <c r="A7" s="4" t="s">
        <v>19</v>
      </c>
      <c r="B7" s="5">
        <f>SUM(B9:B40)</f>
        <v>220895.80900000004</v>
      </c>
      <c r="C7" s="5">
        <f>SUM(C9:C40)</f>
        <v>135785.37</v>
      </c>
      <c r="D7" s="5">
        <f>SUM(E7+F7)</f>
        <v>24855.059999999998</v>
      </c>
      <c r="E7" s="5">
        <f aca="true" t="shared" si="0" ref="E7:R7">SUM(E9:E40)</f>
        <v>3160.8700000000003</v>
      </c>
      <c r="F7" s="5">
        <f t="shared" si="0"/>
        <v>21694.19</v>
      </c>
      <c r="G7" s="5"/>
      <c r="H7" s="5">
        <f>SUM(I7+J7)</f>
        <v>16650.294999999995</v>
      </c>
      <c r="I7" s="5">
        <f t="shared" si="0"/>
        <v>15454.139999999996</v>
      </c>
      <c r="J7" s="5">
        <f t="shared" si="0"/>
        <v>1196.155</v>
      </c>
      <c r="K7" s="5"/>
      <c r="L7" s="5">
        <f>SUM(M7+N7)</f>
        <v>43070.62</v>
      </c>
      <c r="M7" s="5">
        <f t="shared" si="0"/>
        <v>42858.08</v>
      </c>
      <c r="N7" s="5">
        <f t="shared" si="0"/>
        <v>212.54</v>
      </c>
      <c r="O7" s="5"/>
      <c r="P7" s="5">
        <f t="shared" si="0"/>
        <v>43605.084</v>
      </c>
      <c r="Q7" s="5">
        <f t="shared" si="0"/>
        <v>33640.86</v>
      </c>
      <c r="R7" s="5">
        <f t="shared" si="0"/>
        <v>9964.224</v>
      </c>
    </row>
    <row r="8" spans="1:18" ht="3" customHeight="1">
      <c r="A8" s="6"/>
      <c r="B8" s="5"/>
      <c r="C8" s="5"/>
      <c r="D8" s="5"/>
      <c r="E8" s="5"/>
      <c r="F8" s="5"/>
      <c r="G8" s="5"/>
      <c r="H8" s="5"/>
      <c r="I8" s="5"/>
      <c r="J8" s="5"/>
      <c r="K8" s="17"/>
      <c r="L8" s="17"/>
      <c r="M8" s="17"/>
      <c r="N8" s="17"/>
      <c r="O8" s="17"/>
      <c r="P8" s="17"/>
      <c r="Q8" s="17"/>
      <c r="R8" s="17"/>
    </row>
    <row r="9" spans="1:18" ht="12" customHeight="1">
      <c r="A9" s="7" t="s">
        <v>1</v>
      </c>
      <c r="B9" s="8">
        <f>SUM(C9+D9+H9+P9)</f>
        <v>2542.76</v>
      </c>
      <c r="C9" s="8">
        <v>687.6</v>
      </c>
      <c r="D9" s="8">
        <f>SUM(E9+F9)</f>
        <v>368.83</v>
      </c>
      <c r="E9" s="8">
        <v>0</v>
      </c>
      <c r="F9" s="8">
        <v>368.83</v>
      </c>
      <c r="G9" s="8"/>
      <c r="H9" s="8">
        <f>SUM(I9+J9)</f>
        <v>42.33</v>
      </c>
      <c r="I9" s="8">
        <v>42.33</v>
      </c>
      <c r="J9" s="8">
        <v>0</v>
      </c>
      <c r="K9" s="8"/>
      <c r="L9" s="8">
        <f>SUM(M9+N9)</f>
        <v>0</v>
      </c>
      <c r="M9" s="8">
        <v>0</v>
      </c>
      <c r="N9" s="8">
        <v>0</v>
      </c>
      <c r="O9" s="8"/>
      <c r="P9" s="8">
        <f>+Q9+R9</f>
        <v>1444</v>
      </c>
      <c r="Q9" s="8">
        <v>1444</v>
      </c>
      <c r="R9" s="8">
        <v>0</v>
      </c>
    </row>
    <row r="10" spans="1:18" ht="12" customHeight="1">
      <c r="A10" s="9" t="s">
        <v>2</v>
      </c>
      <c r="B10" s="8">
        <f>SUM(C10+D10+H10)</f>
        <v>7061.86</v>
      </c>
      <c r="C10" s="8">
        <v>2182.5</v>
      </c>
      <c r="D10" s="8">
        <f aca="true" t="shared" si="1" ref="D10:D40">SUM(E10+F10)</f>
        <v>1143.66</v>
      </c>
      <c r="E10" s="8">
        <v>206.32</v>
      </c>
      <c r="F10" s="8">
        <v>937.34</v>
      </c>
      <c r="G10" s="8"/>
      <c r="H10" s="8">
        <f aca="true" t="shared" si="2" ref="H10:H40">SUM(I10+J10)</f>
        <v>3735.7</v>
      </c>
      <c r="I10" s="8">
        <v>3693.2</v>
      </c>
      <c r="J10" s="8">
        <v>42.5</v>
      </c>
      <c r="K10" s="8"/>
      <c r="L10" s="8">
        <f aca="true" t="shared" si="3" ref="L10:L40">SUM(M10+N10)</f>
        <v>0</v>
      </c>
      <c r="M10" s="18">
        <v>0</v>
      </c>
      <c r="N10" s="18">
        <v>0</v>
      </c>
      <c r="O10" s="18"/>
      <c r="P10" s="18">
        <f>+Q10+R10</f>
        <v>0</v>
      </c>
      <c r="Q10" s="18">
        <v>0</v>
      </c>
      <c r="R10" s="18">
        <v>0</v>
      </c>
    </row>
    <row r="11" spans="1:18" ht="12" customHeight="1">
      <c r="A11" s="9" t="s">
        <v>3</v>
      </c>
      <c r="B11" s="8">
        <f>SUM(C11+D11+H11+P11)</f>
        <v>1620.28</v>
      </c>
      <c r="C11" s="8">
        <v>548.63</v>
      </c>
      <c r="D11" s="8">
        <f t="shared" si="1"/>
        <v>39.8</v>
      </c>
      <c r="E11" s="8">
        <v>39.8</v>
      </c>
      <c r="F11" s="8">
        <v>0</v>
      </c>
      <c r="G11" s="8"/>
      <c r="H11" s="8">
        <f t="shared" si="2"/>
        <v>31.85</v>
      </c>
      <c r="I11" s="8">
        <v>31.85</v>
      </c>
      <c r="J11" s="8">
        <v>0</v>
      </c>
      <c r="K11" s="8"/>
      <c r="L11" s="8">
        <f t="shared" si="3"/>
        <v>0</v>
      </c>
      <c r="M11" s="8">
        <v>0</v>
      </c>
      <c r="N11" s="8">
        <v>0</v>
      </c>
      <c r="O11" s="8"/>
      <c r="P11" s="8">
        <f>+Q11+R11</f>
        <v>1000</v>
      </c>
      <c r="Q11" s="8">
        <v>1000</v>
      </c>
      <c r="R11" s="8">
        <v>0</v>
      </c>
    </row>
    <row r="12" spans="1:18" ht="12" customHeight="1">
      <c r="A12" s="7" t="s">
        <v>4</v>
      </c>
      <c r="B12" s="8">
        <f>SUM(C12+D12+H12)</f>
        <v>0</v>
      </c>
      <c r="C12" s="8">
        <v>0</v>
      </c>
      <c r="D12" s="8">
        <f t="shared" si="1"/>
        <v>0</v>
      </c>
      <c r="E12" s="8">
        <v>0</v>
      </c>
      <c r="F12" s="8">
        <v>0</v>
      </c>
      <c r="G12" s="8"/>
      <c r="H12" s="8">
        <f t="shared" si="2"/>
        <v>0</v>
      </c>
      <c r="I12" s="8">
        <v>0</v>
      </c>
      <c r="J12" s="8">
        <v>0</v>
      </c>
      <c r="K12" s="8"/>
      <c r="L12" s="8">
        <f t="shared" si="3"/>
        <v>0</v>
      </c>
      <c r="M12" s="18">
        <v>0</v>
      </c>
      <c r="N12" s="18">
        <v>0</v>
      </c>
      <c r="O12" s="18"/>
      <c r="P12" s="8">
        <f aca="true" t="shared" si="4" ref="P12:P40">+Q12+R12</f>
        <v>0</v>
      </c>
      <c r="Q12" s="18">
        <v>0</v>
      </c>
      <c r="R12" s="18">
        <v>0</v>
      </c>
    </row>
    <row r="13" spans="1:18" ht="12" customHeight="1">
      <c r="A13" s="7" t="s">
        <v>44</v>
      </c>
      <c r="B13" s="8">
        <f>SUM(C13+D13+H13)</f>
        <v>2110.1000000000004</v>
      </c>
      <c r="C13" s="8">
        <v>1730.4</v>
      </c>
      <c r="D13" s="8">
        <f t="shared" si="1"/>
        <v>203.2</v>
      </c>
      <c r="E13" s="8">
        <v>203.2</v>
      </c>
      <c r="F13" s="8">
        <v>0</v>
      </c>
      <c r="G13" s="8"/>
      <c r="H13" s="8">
        <f t="shared" si="2"/>
        <v>176.5</v>
      </c>
      <c r="I13" s="8">
        <v>129.5</v>
      </c>
      <c r="J13" s="8">
        <v>47</v>
      </c>
      <c r="K13" s="8"/>
      <c r="L13" s="8">
        <f t="shared" si="3"/>
        <v>0</v>
      </c>
      <c r="M13" s="8">
        <v>0</v>
      </c>
      <c r="N13" s="8">
        <v>0</v>
      </c>
      <c r="O13" s="8"/>
      <c r="P13" s="18">
        <f t="shared" si="4"/>
        <v>0</v>
      </c>
      <c r="Q13" s="8">
        <v>0</v>
      </c>
      <c r="R13" s="8">
        <v>0</v>
      </c>
    </row>
    <row r="14" spans="1:18" ht="12" customHeight="1">
      <c r="A14" s="7" t="s">
        <v>5</v>
      </c>
      <c r="B14" s="8">
        <f>SUM(C14+D14+H14)</f>
        <v>1292.2599999999998</v>
      </c>
      <c r="C14" s="8">
        <v>821.3</v>
      </c>
      <c r="D14" s="8">
        <f t="shared" si="1"/>
        <v>299.36</v>
      </c>
      <c r="E14" s="8">
        <v>0</v>
      </c>
      <c r="F14" s="8">
        <v>299.36</v>
      </c>
      <c r="G14" s="8"/>
      <c r="H14" s="8">
        <f t="shared" si="2"/>
        <v>171.6</v>
      </c>
      <c r="I14" s="8">
        <v>171.6</v>
      </c>
      <c r="J14" s="8">
        <v>0</v>
      </c>
      <c r="K14" s="8"/>
      <c r="L14" s="8">
        <f t="shared" si="3"/>
        <v>0</v>
      </c>
      <c r="M14" s="18">
        <v>0</v>
      </c>
      <c r="N14" s="18">
        <v>0</v>
      </c>
      <c r="O14" s="18"/>
      <c r="P14" s="8">
        <f t="shared" si="4"/>
        <v>0</v>
      </c>
      <c r="Q14" s="18">
        <v>0</v>
      </c>
      <c r="R14" s="18">
        <v>0</v>
      </c>
    </row>
    <row r="15" spans="1:18" ht="12" customHeight="1">
      <c r="A15" s="7" t="s">
        <v>45</v>
      </c>
      <c r="B15" s="8">
        <f>SUM(C15+D15+H15+P15)</f>
        <v>7165.83</v>
      </c>
      <c r="C15" s="8">
        <v>0</v>
      </c>
      <c r="D15" s="8">
        <f t="shared" si="1"/>
        <v>1358.2</v>
      </c>
      <c r="E15" s="8">
        <v>0</v>
      </c>
      <c r="F15" s="8">
        <v>1358.2</v>
      </c>
      <c r="G15" s="8"/>
      <c r="H15" s="8">
        <f t="shared" si="2"/>
        <v>332.5</v>
      </c>
      <c r="I15" s="8">
        <v>0</v>
      </c>
      <c r="J15" s="8">
        <v>332.5</v>
      </c>
      <c r="K15" s="8"/>
      <c r="L15" s="8">
        <f t="shared" si="3"/>
        <v>5475.1</v>
      </c>
      <c r="M15" s="8">
        <v>5475.1</v>
      </c>
      <c r="N15" s="8">
        <v>0</v>
      </c>
      <c r="O15" s="8"/>
      <c r="P15" s="8">
        <f t="shared" si="4"/>
        <v>5475.13</v>
      </c>
      <c r="Q15" s="8">
        <v>5475.13</v>
      </c>
      <c r="R15" s="8">
        <v>0</v>
      </c>
    </row>
    <row r="16" spans="1:18" ht="12" customHeight="1">
      <c r="A16" s="7" t="s">
        <v>46</v>
      </c>
      <c r="B16" s="8">
        <f>SUM(C16+D16+H16+P16)</f>
        <v>8072.65</v>
      </c>
      <c r="C16" s="8">
        <v>3062.7</v>
      </c>
      <c r="D16" s="8">
        <f t="shared" si="1"/>
        <v>0</v>
      </c>
      <c r="E16" s="8">
        <v>0</v>
      </c>
      <c r="F16" s="8">
        <v>0</v>
      </c>
      <c r="G16" s="8"/>
      <c r="H16" s="8">
        <f t="shared" si="2"/>
        <v>39.65</v>
      </c>
      <c r="I16" s="8">
        <v>39.65</v>
      </c>
      <c r="J16" s="8">
        <v>0</v>
      </c>
      <c r="K16" s="8"/>
      <c r="L16" s="8">
        <f t="shared" si="3"/>
        <v>5668.8</v>
      </c>
      <c r="M16" s="18">
        <v>5668.8</v>
      </c>
      <c r="N16" s="18">
        <v>0</v>
      </c>
      <c r="O16" s="18"/>
      <c r="P16" s="18">
        <f t="shared" si="4"/>
        <v>4970.3</v>
      </c>
      <c r="Q16" s="10">
        <v>4970.3</v>
      </c>
      <c r="R16" s="18">
        <v>0</v>
      </c>
    </row>
    <row r="17" spans="1:18" ht="12" customHeight="1">
      <c r="A17" s="7" t="s">
        <v>6</v>
      </c>
      <c r="B17" s="8">
        <f>SUM(C17+D17+H17)</f>
        <v>45677.9</v>
      </c>
      <c r="C17" s="8">
        <v>43009.5</v>
      </c>
      <c r="D17" s="8">
        <f t="shared" si="1"/>
        <v>0</v>
      </c>
      <c r="E17" s="8">
        <v>0</v>
      </c>
      <c r="F17" s="8">
        <v>0</v>
      </c>
      <c r="G17" s="8"/>
      <c r="H17" s="8">
        <f t="shared" si="2"/>
        <v>2668.4</v>
      </c>
      <c r="I17" s="8">
        <v>2668.4</v>
      </c>
      <c r="J17" s="8">
        <v>0</v>
      </c>
      <c r="K17" s="8"/>
      <c r="L17" s="8">
        <f t="shared" si="3"/>
        <v>5199.95</v>
      </c>
      <c r="M17" s="8">
        <v>5199.95</v>
      </c>
      <c r="N17" s="8">
        <v>0</v>
      </c>
      <c r="O17" s="8"/>
      <c r="P17" s="8">
        <f t="shared" si="4"/>
        <v>0</v>
      </c>
      <c r="Q17" s="8">
        <v>0</v>
      </c>
      <c r="R17" s="8">
        <v>0</v>
      </c>
    </row>
    <row r="18" spans="1:18" ht="12" customHeight="1">
      <c r="A18" s="7" t="s">
        <v>7</v>
      </c>
      <c r="B18" s="8">
        <f>SUM(C18+D18+H18)</f>
        <v>3549.24</v>
      </c>
      <c r="C18" s="8">
        <v>2937.1</v>
      </c>
      <c r="D18" s="8">
        <f t="shared" si="1"/>
        <v>550.54</v>
      </c>
      <c r="E18" s="8">
        <v>456.14</v>
      </c>
      <c r="F18" s="8">
        <v>94.4</v>
      </c>
      <c r="G18" s="8"/>
      <c r="H18" s="8">
        <f t="shared" si="2"/>
        <v>61.6</v>
      </c>
      <c r="I18" s="8">
        <v>8.5</v>
      </c>
      <c r="J18" s="8">
        <v>53.1</v>
      </c>
      <c r="K18" s="8"/>
      <c r="L18" s="8">
        <f t="shared" si="3"/>
        <v>0</v>
      </c>
      <c r="M18" s="8">
        <v>0</v>
      </c>
      <c r="N18" s="8">
        <v>0</v>
      </c>
      <c r="O18" s="8"/>
      <c r="P18" s="8">
        <f t="shared" si="4"/>
        <v>0</v>
      </c>
      <c r="Q18" s="8">
        <v>0</v>
      </c>
      <c r="R18" s="8">
        <v>0</v>
      </c>
    </row>
    <row r="19" spans="1:18" ht="12" customHeight="1">
      <c r="A19" s="7" t="s">
        <v>8</v>
      </c>
      <c r="B19" s="8">
        <f>SUM(C19+D19+H19)</f>
        <v>3494.2999999999997</v>
      </c>
      <c r="C19" s="8">
        <v>2597.7</v>
      </c>
      <c r="D19" s="8">
        <f t="shared" si="1"/>
        <v>687.9</v>
      </c>
      <c r="E19" s="8">
        <v>657.8</v>
      </c>
      <c r="F19" s="8">
        <v>30.1</v>
      </c>
      <c r="G19" s="8"/>
      <c r="H19" s="8">
        <f t="shared" si="2"/>
        <v>208.7</v>
      </c>
      <c r="I19" s="8">
        <v>0</v>
      </c>
      <c r="J19" s="8">
        <v>208.7</v>
      </c>
      <c r="K19" s="8"/>
      <c r="L19" s="8">
        <f t="shared" si="3"/>
        <v>0</v>
      </c>
      <c r="M19" s="8">
        <v>0</v>
      </c>
      <c r="N19" s="8">
        <v>0</v>
      </c>
      <c r="O19" s="8"/>
      <c r="P19" s="18">
        <f t="shared" si="4"/>
        <v>0</v>
      </c>
      <c r="Q19" s="8">
        <v>0</v>
      </c>
      <c r="R19" s="8">
        <v>0</v>
      </c>
    </row>
    <row r="20" spans="1:18" ht="12" customHeight="1">
      <c r="A20" s="7" t="s">
        <v>9</v>
      </c>
      <c r="B20" s="8">
        <f aca="true" t="shared" si="5" ref="B20:B32">SUM(C20+D20+H20)</f>
        <v>1679.1000000000001</v>
      </c>
      <c r="C20" s="8">
        <v>1584.7</v>
      </c>
      <c r="D20" s="8">
        <f t="shared" si="1"/>
        <v>0</v>
      </c>
      <c r="E20" s="8">
        <v>0</v>
      </c>
      <c r="F20" s="8">
        <v>0</v>
      </c>
      <c r="G20" s="8"/>
      <c r="H20" s="8">
        <f t="shared" si="2"/>
        <v>94.4</v>
      </c>
      <c r="I20" s="8">
        <v>0</v>
      </c>
      <c r="J20" s="8">
        <v>94.4</v>
      </c>
      <c r="K20" s="8"/>
      <c r="L20" s="8">
        <f t="shared" si="3"/>
        <v>0</v>
      </c>
      <c r="M20" s="8">
        <v>0</v>
      </c>
      <c r="N20" s="8">
        <v>0</v>
      </c>
      <c r="O20" s="8"/>
      <c r="P20" s="8">
        <f t="shared" si="4"/>
        <v>0</v>
      </c>
      <c r="Q20" s="8">
        <v>0</v>
      </c>
      <c r="R20" s="8">
        <v>0</v>
      </c>
    </row>
    <row r="21" spans="1:18" ht="12" customHeight="1">
      <c r="A21" s="7" t="s">
        <v>10</v>
      </c>
      <c r="B21" s="8">
        <f t="shared" si="5"/>
        <v>3931.4</v>
      </c>
      <c r="C21" s="8">
        <v>3917.4</v>
      </c>
      <c r="D21" s="8">
        <f t="shared" si="1"/>
        <v>0</v>
      </c>
      <c r="E21" s="8">
        <v>0</v>
      </c>
      <c r="F21" s="8">
        <v>0</v>
      </c>
      <c r="G21" s="8"/>
      <c r="H21" s="8">
        <f t="shared" si="2"/>
        <v>14</v>
      </c>
      <c r="I21" s="8">
        <v>5.1</v>
      </c>
      <c r="J21" s="8">
        <v>8.9</v>
      </c>
      <c r="K21" s="8"/>
      <c r="L21" s="8">
        <f t="shared" si="3"/>
        <v>2442</v>
      </c>
      <c r="M21" s="8">
        <v>2442</v>
      </c>
      <c r="N21" s="8">
        <v>0</v>
      </c>
      <c r="O21" s="8"/>
      <c r="P21" s="8">
        <f t="shared" si="4"/>
        <v>0</v>
      </c>
      <c r="Q21" s="8">
        <v>0</v>
      </c>
      <c r="R21" s="8">
        <v>0</v>
      </c>
    </row>
    <row r="22" spans="1:18" ht="12" customHeight="1">
      <c r="A22" s="7" t="s">
        <v>11</v>
      </c>
      <c r="B22" s="8">
        <f t="shared" si="5"/>
        <v>17819.3</v>
      </c>
      <c r="C22" s="8">
        <v>10805.7</v>
      </c>
      <c r="D22" s="8">
        <f t="shared" si="1"/>
        <v>4335.099999999999</v>
      </c>
      <c r="E22" s="8">
        <v>173.9</v>
      </c>
      <c r="F22" s="8">
        <v>4161.2</v>
      </c>
      <c r="G22" s="8"/>
      <c r="H22" s="8">
        <f t="shared" si="2"/>
        <v>2678.5</v>
      </c>
      <c r="I22" s="8">
        <v>2663.7</v>
      </c>
      <c r="J22" s="8">
        <v>14.8</v>
      </c>
      <c r="K22" s="8"/>
      <c r="L22" s="8">
        <f t="shared" si="3"/>
        <v>0</v>
      </c>
      <c r="M22" s="8">
        <v>0</v>
      </c>
      <c r="N22" s="8">
        <v>0</v>
      </c>
      <c r="O22" s="8"/>
      <c r="P22" s="18">
        <f t="shared" si="4"/>
        <v>0</v>
      </c>
      <c r="Q22" s="8">
        <v>0</v>
      </c>
      <c r="R22" s="8">
        <v>0</v>
      </c>
    </row>
    <row r="23" spans="1:18" ht="12" customHeight="1">
      <c r="A23" s="7" t="s">
        <v>12</v>
      </c>
      <c r="B23" s="8">
        <f t="shared" si="5"/>
        <v>32223.44</v>
      </c>
      <c r="C23" s="8">
        <v>27346</v>
      </c>
      <c r="D23" s="8">
        <f t="shared" si="1"/>
        <v>3842.74</v>
      </c>
      <c r="E23" s="8">
        <v>0.74</v>
      </c>
      <c r="F23" s="8">
        <v>3842</v>
      </c>
      <c r="G23" s="8"/>
      <c r="H23" s="8">
        <f t="shared" si="2"/>
        <v>1034.7</v>
      </c>
      <c r="I23" s="8">
        <v>1034.7</v>
      </c>
      <c r="J23" s="8">
        <v>0</v>
      </c>
      <c r="K23" s="8"/>
      <c r="L23" s="8">
        <f t="shared" si="3"/>
        <v>0</v>
      </c>
      <c r="M23" s="8">
        <v>0</v>
      </c>
      <c r="N23" s="8">
        <v>0</v>
      </c>
      <c r="O23" s="8"/>
      <c r="P23" s="8">
        <f t="shared" si="4"/>
        <v>0</v>
      </c>
      <c r="Q23" s="8">
        <v>0</v>
      </c>
      <c r="R23" s="8">
        <v>0</v>
      </c>
    </row>
    <row r="24" spans="1:18" ht="12" customHeight="1">
      <c r="A24" s="7" t="s">
        <v>47</v>
      </c>
      <c r="B24" s="8">
        <f>SUM(C24+D24+H24+P24)</f>
        <v>6716.6</v>
      </c>
      <c r="C24" s="8">
        <v>2595.5</v>
      </c>
      <c r="D24" s="8">
        <f t="shared" si="1"/>
        <v>355.3</v>
      </c>
      <c r="E24" s="8">
        <v>0</v>
      </c>
      <c r="F24" s="8">
        <v>355.3</v>
      </c>
      <c r="G24" s="8"/>
      <c r="H24" s="8">
        <f t="shared" si="2"/>
        <v>0.4</v>
      </c>
      <c r="I24" s="8">
        <v>0</v>
      </c>
      <c r="J24" s="8">
        <v>0.4</v>
      </c>
      <c r="K24" s="8"/>
      <c r="L24" s="8">
        <f t="shared" si="3"/>
        <v>3752.8</v>
      </c>
      <c r="M24" s="8">
        <v>3752.8</v>
      </c>
      <c r="N24" s="8">
        <v>0</v>
      </c>
      <c r="O24" s="8"/>
      <c r="P24" s="8">
        <f t="shared" si="4"/>
        <v>3765.4</v>
      </c>
      <c r="Q24" s="8">
        <v>3765.4</v>
      </c>
      <c r="R24" s="8">
        <v>0</v>
      </c>
    </row>
    <row r="25" spans="1:18" ht="12" customHeight="1">
      <c r="A25" s="7" t="s">
        <v>54</v>
      </c>
      <c r="B25" s="8">
        <f>SUM(C25+D25+H25)</f>
        <v>363.8</v>
      </c>
      <c r="C25" s="8">
        <v>140.9</v>
      </c>
      <c r="D25" s="8">
        <f t="shared" si="1"/>
        <v>208.60000000000002</v>
      </c>
      <c r="E25" s="8">
        <v>178.3</v>
      </c>
      <c r="F25" s="8">
        <v>30.3</v>
      </c>
      <c r="G25" s="8"/>
      <c r="H25" s="8">
        <f t="shared" si="2"/>
        <v>14.3</v>
      </c>
      <c r="I25" s="8">
        <v>12.9</v>
      </c>
      <c r="J25" s="8">
        <v>1.4</v>
      </c>
      <c r="K25" s="8"/>
      <c r="L25" s="8">
        <f t="shared" si="3"/>
        <v>0</v>
      </c>
      <c r="M25" s="8">
        <v>0</v>
      </c>
      <c r="N25" s="8">
        <v>0</v>
      </c>
      <c r="O25" s="8"/>
      <c r="P25" s="18">
        <f t="shared" si="4"/>
        <v>0</v>
      </c>
      <c r="Q25" s="8">
        <v>0</v>
      </c>
      <c r="R25" s="8">
        <v>0</v>
      </c>
    </row>
    <row r="26" spans="1:18" ht="12" customHeight="1">
      <c r="A26" s="7" t="s">
        <v>31</v>
      </c>
      <c r="B26" s="8">
        <f>SUM(C26+D26+H26+P26)</f>
        <v>2149.51</v>
      </c>
      <c r="C26" s="8">
        <v>977.44</v>
      </c>
      <c r="D26" s="8">
        <f t="shared" si="1"/>
        <v>205.54</v>
      </c>
      <c r="E26" s="8">
        <v>205.54</v>
      </c>
      <c r="F26" s="8">
        <v>0</v>
      </c>
      <c r="G26" s="8"/>
      <c r="H26" s="8">
        <f t="shared" si="2"/>
        <v>0</v>
      </c>
      <c r="I26" s="8">
        <v>0</v>
      </c>
      <c r="J26" s="8">
        <v>0</v>
      </c>
      <c r="K26" s="8"/>
      <c r="L26" s="8">
        <f t="shared" si="3"/>
        <v>0</v>
      </c>
      <c r="M26" s="8">
        <v>0</v>
      </c>
      <c r="N26" s="8">
        <v>0</v>
      </c>
      <c r="O26" s="8"/>
      <c r="P26" s="8">
        <f t="shared" si="4"/>
        <v>966.53</v>
      </c>
      <c r="Q26" s="8">
        <v>966.53</v>
      </c>
      <c r="R26" s="8">
        <v>0</v>
      </c>
    </row>
    <row r="27" spans="1:18" ht="12" customHeight="1">
      <c r="A27" s="7" t="s">
        <v>55</v>
      </c>
      <c r="B27" s="8">
        <f>SUM(C27+D27+H27+P27)</f>
        <v>20546.2</v>
      </c>
      <c r="C27" s="8">
        <v>7127.3</v>
      </c>
      <c r="D27" s="8">
        <f t="shared" si="1"/>
        <v>2618.4</v>
      </c>
      <c r="E27" s="8">
        <v>0</v>
      </c>
      <c r="F27" s="8">
        <v>2618.4</v>
      </c>
      <c r="G27" s="8"/>
      <c r="H27" s="8">
        <f t="shared" si="2"/>
        <v>59</v>
      </c>
      <c r="I27" s="8">
        <v>59</v>
      </c>
      <c r="J27" s="8">
        <v>0</v>
      </c>
      <c r="K27" s="8"/>
      <c r="L27" s="8">
        <f t="shared" si="3"/>
        <v>9392.9</v>
      </c>
      <c r="M27" s="8">
        <v>9392.9</v>
      </c>
      <c r="N27" s="8">
        <v>0</v>
      </c>
      <c r="O27" s="8"/>
      <c r="P27" s="8">
        <f t="shared" si="4"/>
        <v>10741.5</v>
      </c>
      <c r="Q27" s="8">
        <v>1634.5</v>
      </c>
      <c r="R27" s="8">
        <v>9107</v>
      </c>
    </row>
    <row r="28" spans="1:18" ht="12" customHeight="1">
      <c r="A28" s="7" t="s">
        <v>56</v>
      </c>
      <c r="B28" s="8">
        <f>SUM(C28+D28+H28+P28)</f>
        <v>4480.43</v>
      </c>
      <c r="C28" s="8">
        <v>1120.8</v>
      </c>
      <c r="D28" s="8">
        <f t="shared" si="1"/>
        <v>355.13</v>
      </c>
      <c r="E28" s="8">
        <v>0</v>
      </c>
      <c r="F28" s="8">
        <v>355.13</v>
      </c>
      <c r="G28" s="8"/>
      <c r="H28" s="8">
        <f t="shared" si="2"/>
        <v>0.5</v>
      </c>
      <c r="I28" s="8">
        <v>0.5</v>
      </c>
      <c r="J28" s="8">
        <v>0</v>
      </c>
      <c r="K28" s="8"/>
      <c r="L28" s="8">
        <f t="shared" si="3"/>
        <v>2978</v>
      </c>
      <c r="M28" s="8">
        <v>2978</v>
      </c>
      <c r="N28" s="8">
        <v>0</v>
      </c>
      <c r="O28" s="8"/>
      <c r="P28" s="18">
        <f t="shared" si="4"/>
        <v>3004</v>
      </c>
      <c r="Q28" s="8">
        <v>3004</v>
      </c>
      <c r="R28" s="8">
        <v>0</v>
      </c>
    </row>
    <row r="29" spans="1:18" ht="12" customHeight="1">
      <c r="A29" s="7" t="s">
        <v>41</v>
      </c>
      <c r="B29" s="8">
        <f t="shared" si="5"/>
        <v>6533.030000000001</v>
      </c>
      <c r="C29" s="8">
        <v>3350</v>
      </c>
      <c r="D29" s="8">
        <f t="shared" si="1"/>
        <v>746.4300000000001</v>
      </c>
      <c r="E29" s="8">
        <v>1.33</v>
      </c>
      <c r="F29" s="8">
        <v>745.1</v>
      </c>
      <c r="G29" s="8"/>
      <c r="H29" s="8">
        <f>SUM(I29+J29)</f>
        <v>2436.6</v>
      </c>
      <c r="I29" s="8">
        <v>2435.4</v>
      </c>
      <c r="J29" s="8">
        <v>1.2</v>
      </c>
      <c r="K29" s="8"/>
      <c r="L29" s="8">
        <f t="shared" si="3"/>
        <v>0</v>
      </c>
      <c r="M29" s="8">
        <v>0</v>
      </c>
      <c r="N29" s="8">
        <v>0</v>
      </c>
      <c r="O29" s="8"/>
      <c r="P29" s="8">
        <f t="shared" si="4"/>
        <v>0</v>
      </c>
      <c r="Q29" s="8">
        <v>0</v>
      </c>
      <c r="R29" s="8">
        <v>0</v>
      </c>
    </row>
    <row r="30" spans="1:18" ht="12" customHeight="1">
      <c r="A30" s="7" t="s">
        <v>21</v>
      </c>
      <c r="B30" s="8">
        <f t="shared" si="5"/>
        <v>1960.6000000000001</v>
      </c>
      <c r="C30" s="8">
        <v>1310</v>
      </c>
      <c r="D30" s="8">
        <f>SUM(E30+F30)</f>
        <v>578.2</v>
      </c>
      <c r="E30" s="8">
        <v>0.1</v>
      </c>
      <c r="F30" s="8">
        <v>578.1</v>
      </c>
      <c r="G30" s="8"/>
      <c r="H30" s="8">
        <f t="shared" si="2"/>
        <v>72.4</v>
      </c>
      <c r="I30" s="8">
        <v>72.4</v>
      </c>
      <c r="J30" s="8">
        <v>0</v>
      </c>
      <c r="K30" s="8"/>
      <c r="L30" s="8">
        <f t="shared" si="3"/>
        <v>0</v>
      </c>
      <c r="M30" s="8">
        <v>0</v>
      </c>
      <c r="N30" s="8">
        <v>0</v>
      </c>
      <c r="O30" s="8"/>
      <c r="P30" s="8">
        <f t="shared" si="4"/>
        <v>0</v>
      </c>
      <c r="Q30" s="8">
        <v>0</v>
      </c>
      <c r="R30" s="8">
        <v>0</v>
      </c>
    </row>
    <row r="31" spans="1:18" ht="12" customHeight="1">
      <c r="A31" s="7" t="s">
        <v>13</v>
      </c>
      <c r="B31" s="8">
        <f>SUM(C31+D31+H31+P31)</f>
        <v>3519.6009999999997</v>
      </c>
      <c r="C31" s="8">
        <v>2412.9</v>
      </c>
      <c r="D31" s="8">
        <f t="shared" si="1"/>
        <v>749.3</v>
      </c>
      <c r="E31" s="8">
        <v>494.4</v>
      </c>
      <c r="F31" s="8">
        <v>254.9</v>
      </c>
      <c r="G31" s="8"/>
      <c r="H31" s="8">
        <f t="shared" si="2"/>
        <v>296.25</v>
      </c>
      <c r="I31" s="8">
        <v>296.25</v>
      </c>
      <c r="J31" s="8">
        <v>0</v>
      </c>
      <c r="K31" s="8"/>
      <c r="L31" s="8">
        <f t="shared" si="3"/>
        <v>0</v>
      </c>
      <c r="M31" s="8">
        <v>0</v>
      </c>
      <c r="N31" s="8">
        <v>0</v>
      </c>
      <c r="O31" s="8"/>
      <c r="P31" s="18">
        <f t="shared" si="4"/>
        <v>61.151</v>
      </c>
      <c r="Q31" s="8">
        <v>0</v>
      </c>
      <c r="R31" s="8">
        <v>61.151</v>
      </c>
    </row>
    <row r="32" spans="1:18" ht="12" customHeight="1">
      <c r="A32" s="7" t="s">
        <v>14</v>
      </c>
      <c r="B32" s="8">
        <f t="shared" si="5"/>
        <v>4592.660000000001</v>
      </c>
      <c r="C32" s="8">
        <v>4166.5</v>
      </c>
      <c r="D32" s="8">
        <f t="shared" si="1"/>
        <v>336.1</v>
      </c>
      <c r="E32" s="8">
        <v>0</v>
      </c>
      <c r="F32" s="8">
        <v>336.1</v>
      </c>
      <c r="G32" s="8"/>
      <c r="H32" s="8">
        <f t="shared" si="2"/>
        <v>90.06</v>
      </c>
      <c r="I32" s="8">
        <v>90.06</v>
      </c>
      <c r="J32" s="8">
        <v>0</v>
      </c>
      <c r="K32" s="8"/>
      <c r="L32" s="8">
        <f t="shared" si="3"/>
        <v>0</v>
      </c>
      <c r="M32" s="8">
        <v>0</v>
      </c>
      <c r="N32" s="8">
        <v>0</v>
      </c>
      <c r="O32" s="8"/>
      <c r="P32" s="8">
        <f t="shared" si="4"/>
        <v>0</v>
      </c>
      <c r="Q32" s="8">
        <v>0</v>
      </c>
      <c r="R32" s="8">
        <v>0</v>
      </c>
    </row>
    <row r="33" spans="1:18" ht="12" customHeight="1">
      <c r="A33" s="7" t="s">
        <v>57</v>
      </c>
      <c r="B33" s="8">
        <f>SUM(C33+D33+H33+P33)</f>
        <v>4485.073</v>
      </c>
      <c r="C33" s="8">
        <v>2370</v>
      </c>
      <c r="D33" s="8">
        <f t="shared" si="1"/>
        <v>938.1</v>
      </c>
      <c r="E33" s="8">
        <v>19.1</v>
      </c>
      <c r="F33" s="8">
        <v>919</v>
      </c>
      <c r="G33" s="8"/>
      <c r="H33" s="8">
        <f t="shared" si="2"/>
        <v>380.9</v>
      </c>
      <c r="I33" s="8">
        <v>376.5</v>
      </c>
      <c r="J33" s="8">
        <v>4.4</v>
      </c>
      <c r="K33" s="8"/>
      <c r="L33" s="8">
        <f t="shared" si="3"/>
        <v>0</v>
      </c>
      <c r="M33" s="8">
        <v>0</v>
      </c>
      <c r="N33" s="8">
        <v>0</v>
      </c>
      <c r="O33" s="8"/>
      <c r="P33" s="8">
        <f t="shared" si="4"/>
        <v>796.073</v>
      </c>
      <c r="Q33" s="8">
        <v>0</v>
      </c>
      <c r="R33" s="8">
        <v>796.073</v>
      </c>
    </row>
    <row r="34" spans="1:18" ht="12" customHeight="1">
      <c r="A34" s="7" t="s">
        <v>58</v>
      </c>
      <c r="B34" s="8">
        <f>SUM(C34+D34+H34+P34)</f>
        <v>11558.45</v>
      </c>
      <c r="C34" s="8">
        <v>4001.8</v>
      </c>
      <c r="D34" s="8">
        <f t="shared" si="1"/>
        <v>1765.3</v>
      </c>
      <c r="E34" s="8">
        <v>57.3</v>
      </c>
      <c r="F34" s="8">
        <v>1708</v>
      </c>
      <c r="G34" s="8"/>
      <c r="H34" s="8">
        <f t="shared" si="2"/>
        <v>1277.25</v>
      </c>
      <c r="I34" s="8">
        <v>1261.15</v>
      </c>
      <c r="J34" s="8">
        <v>16.1</v>
      </c>
      <c r="K34" s="8"/>
      <c r="L34" s="8">
        <f t="shared" si="3"/>
        <v>0</v>
      </c>
      <c r="M34" s="8">
        <v>0</v>
      </c>
      <c r="N34" s="8">
        <v>0</v>
      </c>
      <c r="O34" s="8"/>
      <c r="P34" s="18">
        <f t="shared" si="4"/>
        <v>4514.1</v>
      </c>
      <c r="Q34" s="8">
        <v>4514.1</v>
      </c>
      <c r="R34" s="8">
        <v>0</v>
      </c>
    </row>
    <row r="35" spans="1:18" ht="12" customHeight="1">
      <c r="A35" s="9" t="s">
        <v>15</v>
      </c>
      <c r="B35" s="8">
        <f>SUM(C35+D35+H35)</f>
        <v>1989.29</v>
      </c>
      <c r="C35" s="8">
        <v>1860.1</v>
      </c>
      <c r="D35" s="8">
        <f t="shared" si="1"/>
        <v>125.7</v>
      </c>
      <c r="E35" s="8">
        <v>0</v>
      </c>
      <c r="F35" s="8">
        <v>125.7</v>
      </c>
      <c r="G35" s="8"/>
      <c r="H35" s="8">
        <f t="shared" si="2"/>
        <v>3.49</v>
      </c>
      <c r="I35" s="8">
        <v>3.45</v>
      </c>
      <c r="J35" s="8">
        <v>0.04</v>
      </c>
      <c r="K35" s="8"/>
      <c r="L35" s="8">
        <f t="shared" si="3"/>
        <v>0</v>
      </c>
      <c r="M35" s="8">
        <v>0</v>
      </c>
      <c r="N35" s="8">
        <v>0</v>
      </c>
      <c r="O35" s="8"/>
      <c r="P35" s="8">
        <f t="shared" si="4"/>
        <v>0</v>
      </c>
      <c r="Q35" s="8">
        <v>0</v>
      </c>
      <c r="R35" s="8">
        <v>0</v>
      </c>
    </row>
    <row r="36" spans="1:18" ht="12" customHeight="1">
      <c r="A36" s="7" t="s">
        <v>16</v>
      </c>
      <c r="B36" s="8">
        <f>SUM(C36+D36+H36)</f>
        <v>3189.9</v>
      </c>
      <c r="C36" s="8">
        <v>1029.5</v>
      </c>
      <c r="D36" s="8">
        <f t="shared" si="1"/>
        <v>1440.4</v>
      </c>
      <c r="E36" s="8">
        <v>380.1</v>
      </c>
      <c r="F36" s="8">
        <v>1060.3</v>
      </c>
      <c r="G36" s="8"/>
      <c r="H36" s="8">
        <f t="shared" si="2"/>
        <v>720</v>
      </c>
      <c r="I36" s="8">
        <v>350.4</v>
      </c>
      <c r="J36" s="8">
        <v>369.6</v>
      </c>
      <c r="K36" s="8"/>
      <c r="L36" s="8">
        <f t="shared" si="3"/>
        <v>0</v>
      </c>
      <c r="M36" s="8">
        <v>0</v>
      </c>
      <c r="N36" s="8">
        <v>0</v>
      </c>
      <c r="O36" s="8"/>
      <c r="P36" s="8">
        <f t="shared" si="4"/>
        <v>0</v>
      </c>
      <c r="Q36" s="8">
        <v>0</v>
      </c>
      <c r="R36" s="8">
        <v>0</v>
      </c>
    </row>
    <row r="37" spans="1:18" ht="12" customHeight="1">
      <c r="A37" s="7" t="s">
        <v>17</v>
      </c>
      <c r="B37" s="8">
        <f>SUM(C37+D37+H37)</f>
        <v>0</v>
      </c>
      <c r="C37" s="8">
        <v>0</v>
      </c>
      <c r="D37" s="8">
        <f t="shared" si="1"/>
        <v>0</v>
      </c>
      <c r="E37" s="8">
        <v>0</v>
      </c>
      <c r="F37" s="8">
        <v>0</v>
      </c>
      <c r="G37" s="8"/>
      <c r="H37" s="8">
        <f t="shared" si="2"/>
        <v>0</v>
      </c>
      <c r="I37" s="8">
        <v>0</v>
      </c>
      <c r="J37" s="8">
        <v>0</v>
      </c>
      <c r="K37" s="8"/>
      <c r="L37" s="8">
        <f t="shared" si="3"/>
        <v>0</v>
      </c>
      <c r="M37" s="8">
        <v>0</v>
      </c>
      <c r="N37" s="8">
        <v>0</v>
      </c>
      <c r="O37" s="8"/>
      <c r="P37" s="18">
        <f t="shared" si="4"/>
        <v>0</v>
      </c>
      <c r="Q37" s="8">
        <v>0</v>
      </c>
      <c r="R37" s="8">
        <v>0</v>
      </c>
    </row>
    <row r="38" spans="1:18" ht="12" customHeight="1">
      <c r="A38" s="7" t="s">
        <v>59</v>
      </c>
      <c r="B38" s="8">
        <f>SUM(C38+D38+H38+P38)</f>
        <v>9261.43</v>
      </c>
      <c r="C38" s="8">
        <v>1094.3</v>
      </c>
      <c r="D38" s="8">
        <f t="shared" si="1"/>
        <v>1299.93</v>
      </c>
      <c r="E38" s="8">
        <v>0</v>
      </c>
      <c r="F38" s="8">
        <v>1299.93</v>
      </c>
      <c r="G38" s="8"/>
      <c r="H38" s="8">
        <f t="shared" si="2"/>
        <v>0.3</v>
      </c>
      <c r="I38" s="8">
        <v>0.3</v>
      </c>
      <c r="J38" s="8">
        <v>0</v>
      </c>
      <c r="K38" s="8"/>
      <c r="L38" s="8">
        <f t="shared" si="3"/>
        <v>8161.07</v>
      </c>
      <c r="M38" s="8">
        <v>7948.53</v>
      </c>
      <c r="N38" s="8">
        <v>212.54</v>
      </c>
      <c r="O38" s="8"/>
      <c r="P38" s="18">
        <f t="shared" si="4"/>
        <v>6866.9</v>
      </c>
      <c r="Q38" s="8">
        <v>6866.9</v>
      </c>
      <c r="R38" s="8">
        <v>0</v>
      </c>
    </row>
    <row r="39" spans="1:18" ht="12" customHeight="1">
      <c r="A39" s="7" t="s">
        <v>35</v>
      </c>
      <c r="B39" s="8">
        <f>SUM(C39+D39+H39)</f>
        <v>717.5</v>
      </c>
      <c r="C39" s="8">
        <v>489.6</v>
      </c>
      <c r="D39" s="8">
        <f t="shared" si="1"/>
        <v>219.5</v>
      </c>
      <c r="E39" s="8">
        <v>3</v>
      </c>
      <c r="F39" s="8">
        <v>216.5</v>
      </c>
      <c r="G39" s="8"/>
      <c r="H39" s="8">
        <f t="shared" si="2"/>
        <v>8.4</v>
      </c>
      <c r="I39" s="8">
        <v>7.3</v>
      </c>
      <c r="J39" s="8">
        <v>1.1</v>
      </c>
      <c r="K39" s="8"/>
      <c r="L39" s="8">
        <f t="shared" si="3"/>
        <v>0</v>
      </c>
      <c r="M39" s="8">
        <v>0</v>
      </c>
      <c r="N39" s="8">
        <v>0</v>
      </c>
      <c r="O39" s="8"/>
      <c r="P39" s="8">
        <f t="shared" si="4"/>
        <v>0</v>
      </c>
      <c r="Q39" s="8">
        <v>0</v>
      </c>
      <c r="R39" s="8">
        <v>0</v>
      </c>
    </row>
    <row r="40" spans="1:18" ht="12" customHeight="1">
      <c r="A40" s="7" t="s">
        <v>18</v>
      </c>
      <c r="B40" s="8">
        <f>SUM(C40+D40+H40)</f>
        <v>591.3149999999999</v>
      </c>
      <c r="C40" s="8">
        <v>507.5</v>
      </c>
      <c r="D40" s="8">
        <f t="shared" si="1"/>
        <v>83.8</v>
      </c>
      <c r="E40" s="8">
        <v>83.8</v>
      </c>
      <c r="F40" s="8">
        <v>0</v>
      </c>
      <c r="G40" s="8"/>
      <c r="H40" s="8">
        <f t="shared" si="2"/>
        <v>0.015</v>
      </c>
      <c r="I40" s="8">
        <v>0</v>
      </c>
      <c r="J40" s="8">
        <v>0.015</v>
      </c>
      <c r="K40" s="8"/>
      <c r="L40" s="8">
        <f t="shared" si="3"/>
        <v>0</v>
      </c>
      <c r="M40" s="8">
        <v>0</v>
      </c>
      <c r="N40" s="8">
        <v>0</v>
      </c>
      <c r="O40" s="8"/>
      <c r="P40" s="18">
        <f t="shared" si="4"/>
        <v>0</v>
      </c>
      <c r="Q40" s="8">
        <v>0</v>
      </c>
      <c r="R40" s="8">
        <v>0</v>
      </c>
    </row>
    <row r="41" spans="1:18" ht="3" customHeight="1" thickBo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21.75" customHeight="1">
      <c r="A42" s="27" t="s">
        <v>38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 customHeight="1">
      <c r="A43" s="26" t="s">
        <v>36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3.5" customHeight="1">
      <c r="A44" s="26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3.5" customHeight="1">
      <c r="A45" s="26" t="s">
        <v>48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3.5" customHeight="1">
      <c r="A46" s="26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3.5" customHeight="1">
      <c r="A47" s="31" t="s">
        <v>49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3.5" customHeight="1">
      <c r="A48" s="26" t="s">
        <v>50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3.5" customHeight="1">
      <c r="A49" s="26" t="s">
        <v>51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3.5" customHeight="1">
      <c r="A50" s="26" t="s">
        <v>52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3.5" customHeight="1">
      <c r="A51" s="26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3.5" customHeight="1">
      <c r="A52" s="30" t="s">
        <v>20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3.5" customHeight="1">
      <c r="A53" s="30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0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22">
    <mergeCell ref="A50:R50"/>
    <mergeCell ref="A54:R54"/>
    <mergeCell ref="A53:R53"/>
    <mergeCell ref="A49:R49"/>
    <mergeCell ref="A52:R52"/>
    <mergeCell ref="A51:R51"/>
    <mergeCell ref="A45:R45"/>
    <mergeCell ref="A42:R42"/>
    <mergeCell ref="A43:R43"/>
    <mergeCell ref="A44:R44"/>
    <mergeCell ref="A48:R48"/>
    <mergeCell ref="A46:R46"/>
    <mergeCell ref="A47:R47"/>
    <mergeCell ref="A1:R1"/>
    <mergeCell ref="A2:R2"/>
    <mergeCell ref="A3:R3"/>
    <mergeCell ref="A4:A5"/>
    <mergeCell ref="L4:N4"/>
    <mergeCell ref="P4:R4"/>
    <mergeCell ref="D4:F4"/>
    <mergeCell ref="H4:J4"/>
    <mergeCell ref="B4:B5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2009-08-24T17:46:20Z</cp:lastPrinted>
  <dcterms:created xsi:type="dcterms:W3CDTF">2003-08-22T22:18:18Z</dcterms:created>
  <dcterms:modified xsi:type="dcterms:W3CDTF">2023-01-24T00:25:48Z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