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d:\Users\oscar_baldenebro\Documents\Oscar\Sistema de alertas\CP 2017\Info de EEFF\UV\"/>
    </mc:Choice>
  </mc:AlternateContent>
  <bookViews>
    <workbookView xWindow="0" yWindow="0" windowWidth="21570" windowHeight="8145"/>
  </bookViews>
  <sheets>
    <sheet name="Hoja1" sheetId="1" r:id="rId1"/>
    <sheet name="Soporte" sheetId="2" state="hidden" r:id="rId2"/>
    <sheet name="Hoja2" sheetId="3" state="hidden" r:id="rId3"/>
  </sheets>
  <definedNames>
    <definedName name="modal" localSheetId="1">Soporte!$F$5</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N149" i="3" l="1"/>
  <c r="N148" i="3"/>
  <c r="L148" i="3"/>
  <c r="N147" i="3"/>
  <c r="L147" i="3"/>
  <c r="N146" i="3"/>
  <c r="L146" i="3"/>
  <c r="N145" i="3"/>
  <c r="L145" i="3"/>
  <c r="N144" i="3"/>
  <c r="L144" i="3"/>
  <c r="N143" i="3"/>
  <c r="L143" i="3"/>
  <c r="N142" i="3"/>
  <c r="L142" i="3"/>
  <c r="N141" i="3"/>
  <c r="L141" i="3"/>
  <c r="N140" i="3"/>
  <c r="L140" i="3"/>
  <c r="N139" i="3"/>
  <c r="L139" i="3"/>
  <c r="N138" i="3"/>
  <c r="L138" i="3"/>
  <c r="N137" i="3"/>
  <c r="L137" i="3"/>
  <c r="N136" i="3"/>
  <c r="L136" i="3"/>
  <c r="N135" i="3"/>
  <c r="L135" i="3"/>
  <c r="N134" i="3"/>
  <c r="L134" i="3"/>
  <c r="N133" i="3"/>
  <c r="L133" i="3"/>
  <c r="N132" i="3"/>
  <c r="L132" i="3"/>
  <c r="N131" i="3"/>
  <c r="L131" i="3"/>
  <c r="N130" i="3"/>
  <c r="L130" i="3"/>
  <c r="N129" i="3"/>
  <c r="L129" i="3"/>
  <c r="N128" i="3"/>
  <c r="L128" i="3"/>
  <c r="N127" i="3"/>
  <c r="L127" i="3"/>
  <c r="N126" i="3"/>
  <c r="L126" i="3"/>
  <c r="N125" i="3"/>
  <c r="L125" i="3"/>
  <c r="N124" i="3"/>
  <c r="L124" i="3"/>
  <c r="N123" i="3"/>
  <c r="L123" i="3"/>
  <c r="N122" i="3"/>
  <c r="L122" i="3"/>
  <c r="N121" i="3"/>
  <c r="L121" i="3"/>
  <c r="N120" i="3"/>
  <c r="L120" i="3"/>
  <c r="N119" i="3"/>
  <c r="L119" i="3"/>
  <c r="N118" i="3"/>
  <c r="L118" i="3"/>
  <c r="G118" i="3"/>
  <c r="F118" i="3"/>
  <c r="E102" i="3"/>
  <c r="E103" i="3"/>
  <c r="E104" i="3"/>
  <c r="E105" i="3"/>
  <c r="E106" i="3"/>
  <c r="E107" i="3"/>
  <c r="E108" i="3"/>
  <c r="E109" i="3"/>
  <c r="E110" i="3"/>
  <c r="E111" i="3"/>
  <c r="E112" i="3"/>
  <c r="E113" i="3"/>
  <c r="E114" i="3"/>
  <c r="E115" i="3"/>
  <c r="E116" i="3"/>
  <c r="E117" i="3"/>
  <c r="E118" i="3"/>
  <c r="N117" i="3"/>
  <c r="L117" i="3"/>
  <c r="G117" i="3"/>
  <c r="F117" i="3"/>
  <c r="N116" i="3"/>
  <c r="L116" i="3"/>
  <c r="G116" i="3"/>
  <c r="F114" i="3"/>
  <c r="F115" i="3"/>
  <c r="F116" i="3"/>
  <c r="N115" i="3"/>
  <c r="L115" i="3"/>
  <c r="G115" i="3"/>
  <c r="N114" i="3"/>
  <c r="L114" i="3"/>
  <c r="G114" i="3"/>
  <c r="N113" i="3"/>
  <c r="L113" i="3"/>
  <c r="G113" i="3"/>
  <c r="F110" i="3"/>
  <c r="F111" i="3"/>
  <c r="F112" i="3"/>
  <c r="F113" i="3"/>
  <c r="N112" i="3"/>
  <c r="L112" i="3"/>
  <c r="G112" i="3"/>
  <c r="N111" i="3"/>
  <c r="L111" i="3"/>
  <c r="G111" i="3"/>
  <c r="N110" i="3"/>
  <c r="L110" i="3"/>
  <c r="G110" i="3"/>
  <c r="N109" i="3"/>
  <c r="L109" i="3"/>
  <c r="G109" i="3"/>
  <c r="F102" i="3"/>
  <c r="F103" i="3"/>
  <c r="F104" i="3"/>
  <c r="F105" i="3"/>
  <c r="F106" i="3"/>
  <c r="F107" i="3"/>
  <c r="F108" i="3"/>
  <c r="F109" i="3"/>
  <c r="N108" i="3"/>
  <c r="L108" i="3"/>
  <c r="G108" i="3"/>
  <c r="N107" i="3"/>
  <c r="L107" i="3"/>
  <c r="G107" i="3"/>
  <c r="N106" i="3"/>
  <c r="L106" i="3"/>
  <c r="G106" i="3"/>
  <c r="N105" i="3"/>
  <c r="L105" i="3"/>
  <c r="G105" i="3"/>
  <c r="N104" i="3"/>
  <c r="L104" i="3"/>
  <c r="G104" i="3"/>
  <c r="N103" i="3"/>
  <c r="L103" i="3"/>
  <c r="G103" i="3"/>
  <c r="N102" i="3"/>
  <c r="L102" i="3"/>
  <c r="G102" i="3"/>
  <c r="N101" i="3"/>
  <c r="L101" i="3"/>
  <c r="G101" i="3"/>
  <c r="F101"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N100" i="3"/>
  <c r="L100" i="3"/>
  <c r="G100" i="3"/>
  <c r="F100" i="3"/>
  <c r="N99" i="3"/>
  <c r="L99" i="3"/>
  <c r="G99" i="3"/>
  <c r="F98" i="3"/>
  <c r="F99" i="3"/>
  <c r="N98" i="3"/>
  <c r="L98" i="3"/>
  <c r="G98" i="3"/>
  <c r="N97" i="3"/>
  <c r="L97" i="3"/>
  <c r="G97" i="3"/>
  <c r="F97" i="3"/>
  <c r="N96" i="3"/>
  <c r="L96" i="3"/>
  <c r="G96" i="3"/>
  <c r="F96" i="3"/>
  <c r="N95" i="3"/>
  <c r="L95" i="3"/>
  <c r="G95" i="3"/>
  <c r="F91" i="3"/>
  <c r="F92" i="3"/>
  <c r="F93" i="3"/>
  <c r="F94" i="3"/>
  <c r="F95" i="3"/>
  <c r="N94" i="3"/>
  <c r="L94" i="3"/>
  <c r="G94" i="3"/>
  <c r="N93" i="3"/>
  <c r="L93" i="3"/>
  <c r="G93" i="3"/>
  <c r="N92" i="3"/>
  <c r="L92" i="3"/>
  <c r="G92" i="3"/>
  <c r="N91" i="3"/>
  <c r="L91" i="3"/>
  <c r="G91" i="3"/>
  <c r="N90" i="3"/>
  <c r="L90" i="3"/>
  <c r="G90" i="3"/>
  <c r="F80" i="3"/>
  <c r="F81" i="3"/>
  <c r="F82" i="3"/>
  <c r="F83" i="3"/>
  <c r="F84" i="3"/>
  <c r="F85" i="3"/>
  <c r="F86" i="3"/>
  <c r="F87" i="3"/>
  <c r="F88" i="3"/>
  <c r="F89" i="3"/>
  <c r="F90" i="3"/>
  <c r="G89" i="3"/>
  <c r="G88" i="3"/>
  <c r="G87" i="3"/>
  <c r="G86" i="3"/>
  <c r="G85" i="3"/>
  <c r="G84" i="3"/>
  <c r="G83" i="3"/>
  <c r="G82" i="3"/>
  <c r="G81" i="3"/>
  <c r="G80" i="3"/>
  <c r="G79" i="3"/>
  <c r="F73" i="3"/>
  <c r="F74" i="3"/>
  <c r="F75" i="3"/>
  <c r="F76" i="3"/>
  <c r="F77" i="3"/>
  <c r="F78" i="3"/>
  <c r="F79" i="3"/>
  <c r="G78" i="3"/>
  <c r="G77" i="3"/>
  <c r="G76" i="3"/>
  <c r="G75" i="3"/>
  <c r="G74" i="3"/>
  <c r="G73" i="3"/>
  <c r="G72" i="3"/>
  <c r="F72" i="3"/>
  <c r="E64" i="3"/>
  <c r="E65" i="3"/>
  <c r="E66" i="3"/>
  <c r="E67" i="3"/>
  <c r="E68" i="3"/>
  <c r="E69" i="3"/>
  <c r="E70" i="3"/>
  <c r="E71" i="3"/>
  <c r="E72" i="3"/>
  <c r="G71" i="3"/>
  <c r="F71" i="3"/>
  <c r="G70" i="3"/>
  <c r="F70" i="3"/>
  <c r="G69" i="3"/>
  <c r="F67" i="3"/>
  <c r="F68" i="3"/>
  <c r="F69" i="3"/>
  <c r="G68" i="3"/>
  <c r="G67" i="3"/>
  <c r="G66" i="3"/>
  <c r="F64" i="3"/>
  <c r="F65" i="3"/>
  <c r="F66" i="3"/>
  <c r="G65" i="3"/>
  <c r="G64" i="3"/>
  <c r="H61" i="3"/>
  <c r="H60" i="3"/>
  <c r="D60" i="3"/>
  <c r="H59" i="3"/>
  <c r="D59" i="3"/>
  <c r="H58" i="3"/>
  <c r="D58" i="3"/>
  <c r="H57" i="3"/>
  <c r="D57" i="3"/>
  <c r="H56" i="3"/>
  <c r="D56" i="3"/>
  <c r="H55" i="3"/>
  <c r="D55" i="3"/>
  <c r="H54" i="3"/>
  <c r="D54" i="3"/>
  <c r="H53" i="3"/>
  <c r="D53" i="3"/>
  <c r="H52" i="3"/>
  <c r="D52" i="3"/>
  <c r="H51" i="3"/>
  <c r="D51" i="3"/>
  <c r="H50" i="3"/>
  <c r="D50" i="3"/>
  <c r="H49" i="3"/>
  <c r="D49" i="3"/>
  <c r="H48" i="3"/>
  <c r="D48" i="3"/>
  <c r="H47" i="3"/>
  <c r="D47" i="3"/>
  <c r="H46" i="3"/>
  <c r="D46" i="3"/>
  <c r="H45" i="3"/>
  <c r="D45" i="3"/>
  <c r="H44" i="3"/>
  <c r="D44" i="3"/>
  <c r="H43" i="3"/>
  <c r="D43" i="3"/>
  <c r="H42" i="3"/>
  <c r="D42" i="3"/>
  <c r="H41" i="3"/>
  <c r="D41" i="3"/>
  <c r="H40" i="3"/>
  <c r="D40" i="3"/>
  <c r="H39" i="3"/>
  <c r="D39" i="3"/>
  <c r="H38" i="3"/>
  <c r="D38" i="3"/>
  <c r="H37" i="3"/>
  <c r="D37" i="3"/>
  <c r="H36" i="3"/>
  <c r="D36" i="3"/>
  <c r="H35" i="3"/>
  <c r="D35" i="3"/>
  <c r="H34" i="3"/>
  <c r="D34" i="3"/>
  <c r="H33" i="3"/>
  <c r="D33" i="3"/>
  <c r="H32" i="3"/>
  <c r="D32" i="3"/>
  <c r="W31" i="3"/>
  <c r="H31" i="3"/>
  <c r="D31" i="3"/>
  <c r="W30" i="3"/>
  <c r="H30" i="3"/>
  <c r="D30" i="3"/>
  <c r="W29" i="3"/>
  <c r="H29" i="3"/>
  <c r="D29" i="3"/>
  <c r="W28" i="3"/>
  <c r="H28" i="3"/>
  <c r="D28" i="3"/>
  <c r="W27" i="3"/>
  <c r="H27" i="3"/>
  <c r="D27" i="3"/>
  <c r="W26" i="3"/>
  <c r="H26" i="3"/>
  <c r="D26" i="3"/>
  <c r="W25" i="3"/>
  <c r="H25" i="3"/>
  <c r="D25" i="3"/>
  <c r="W24" i="3"/>
  <c r="H24" i="3"/>
  <c r="D24" i="3"/>
  <c r="W23" i="3"/>
  <c r="H23" i="3"/>
  <c r="D23" i="3"/>
  <c r="W22" i="3"/>
  <c r="H22" i="3"/>
  <c r="D22" i="3"/>
  <c r="W21" i="3"/>
  <c r="H21" i="3"/>
  <c r="D21" i="3"/>
  <c r="W20" i="3"/>
  <c r="H20" i="3"/>
  <c r="D20" i="3"/>
  <c r="W19" i="3"/>
  <c r="H19" i="3"/>
  <c r="D19" i="3"/>
  <c r="W18" i="3"/>
  <c r="H18" i="3"/>
  <c r="D18" i="3"/>
  <c r="W17" i="3"/>
  <c r="H17" i="3"/>
  <c r="D17" i="3"/>
  <c r="W16" i="3"/>
  <c r="H16" i="3"/>
  <c r="D16" i="3"/>
  <c r="W15" i="3"/>
  <c r="H15" i="3"/>
  <c r="D15" i="3"/>
  <c r="W14" i="3"/>
  <c r="H14" i="3"/>
  <c r="D14" i="3"/>
  <c r="W13" i="3"/>
  <c r="H13" i="3"/>
  <c r="D13" i="3"/>
  <c r="W12" i="3"/>
  <c r="H12" i="3"/>
  <c r="D12" i="3"/>
  <c r="W11" i="3"/>
  <c r="H11" i="3"/>
  <c r="D11" i="3"/>
  <c r="W10" i="3"/>
  <c r="H10" i="3"/>
  <c r="W9" i="3"/>
  <c r="H9" i="3"/>
  <c r="W8" i="3"/>
  <c r="H8" i="3"/>
  <c r="W7" i="3"/>
  <c r="H7" i="3"/>
  <c r="W6" i="3"/>
  <c r="R2" i="3"/>
  <c r="R3" i="3"/>
  <c r="R4" i="3"/>
  <c r="R6" i="3"/>
  <c r="H6" i="3"/>
  <c r="W5" i="3"/>
  <c r="H5" i="3"/>
  <c r="W4" i="3"/>
  <c r="H4" i="3"/>
  <c r="W3" i="3"/>
  <c r="H3" i="3"/>
  <c r="W2" i="3"/>
  <c r="H2" i="3"/>
  <c r="W1" i="3"/>
  <c r="H1" i="3"/>
</calcChain>
</file>

<file path=xl/sharedStrings.xml><?xml version="1.0" encoding="utf-8"?>
<sst xmlns="http://schemas.openxmlformats.org/spreadsheetml/2006/main" count="1289" uniqueCount="488">
  <si>
    <t>Información General</t>
  </si>
  <si>
    <t>Entidad Federativa:</t>
  </si>
  <si>
    <t>Link de Cuenta Pública:</t>
  </si>
  <si>
    <t>Link de Formatos CONAC:</t>
  </si>
  <si>
    <t>Concepto</t>
  </si>
  <si>
    <t>Acreedor o Prestador de Servicio / Subconcepto</t>
  </si>
  <si>
    <t>Fuente de Pago</t>
  </si>
  <si>
    <t>Monto Contratado</t>
  </si>
  <si>
    <t>Unidad de Contrato</t>
  </si>
  <si>
    <t>Amortizaciones / Pago de Inversión</t>
  </si>
  <si>
    <t>Intereses</t>
  </si>
  <si>
    <t>Comisiones</t>
  </si>
  <si>
    <t>Otros Gastos</t>
  </si>
  <si>
    <t>Observaciones</t>
  </si>
  <si>
    <t>1T</t>
  </si>
  <si>
    <t>2T</t>
  </si>
  <si>
    <t>3T</t>
  </si>
  <si>
    <t>4T</t>
  </si>
  <si>
    <t>Deuda avalada, subsidiaria, solidaria o similar</t>
  </si>
  <si>
    <t>Banco Interacciones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</si>
  <si>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</si>
  <si>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</si>
  <si>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</si>
  <si>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</si>
  <si>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</si>
  <si>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</si>
  <si>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</si>
  <si>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</si>
  <si>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</si>
  <si>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</si>
  <si>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</si>
  <si>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</si>
  <si>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</si>
  <si>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</si>
  <si>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</si>
  <si>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</si>
  <si>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</si>
  <si>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</si>
  <si>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</si>
  <si>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</si>
  <si>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</si>
  <si>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</si>
  <si>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</si>
  <si>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</si>
  <si>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</si>
  <si>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</si>
  <si>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</si>
  <si>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</si>
  <si>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</si>
  <si>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</si>
  <si>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</si>
  <si>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</si>
  <si>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</si>
  <si>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</si>
  <si>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</si>
  <si>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</si>
  <si>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</si>
  <si>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</si>
  <si>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</si>
  <si>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</si>
  <si>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</si>
  <si>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</si>
  <si>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</si>
  <si>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</si>
  <si>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</si>
  <si>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</si>
  <si>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</si>
  <si>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</si>
  <si>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</si>
  <si>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</si>
  <si>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</si>
  <si>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</si>
  <si>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</si>
  <si>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</si>
  <si>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</si>
  <si>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</si>
  <si>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Saldo / Monto Devengado</t>
  </si>
  <si>
    <t>Link de participaciones otorgadas a Municipios:</t>
  </si>
  <si>
    <t>Deudor u Obligado</t>
  </si>
  <si>
    <t>Transferencias Federales Etiquetadas</t>
  </si>
  <si>
    <t>Clave de Registro ante la SHCP</t>
  </si>
  <si>
    <t>Conceptos de Fuente de Pago</t>
  </si>
  <si>
    <t>Institucion Financiera</t>
  </si>
  <si>
    <t>Tipo de Obligación</t>
  </si>
  <si>
    <t>ABC Capital</t>
  </si>
  <si>
    <t>Arrendamiento Financiero</t>
  </si>
  <si>
    <t>American Express Bank (México)</t>
  </si>
  <si>
    <t>Banca Afirme</t>
  </si>
  <si>
    <t>Banca Mifel</t>
  </si>
  <si>
    <t>Otros</t>
  </si>
  <si>
    <t>Crédito de Largo Plazo</t>
  </si>
  <si>
    <t>Banco Actinver</t>
  </si>
  <si>
    <t>Créditos de Corto Plazo</t>
  </si>
  <si>
    <t>Banco Ahorro Famsa</t>
  </si>
  <si>
    <t>Ingresos Propios</t>
  </si>
  <si>
    <t>Banco Autofin México</t>
  </si>
  <si>
    <t>FONREC</t>
  </si>
  <si>
    <t>Banco Azteca</t>
  </si>
  <si>
    <t>Quirografario</t>
  </si>
  <si>
    <t>Banco Base</t>
  </si>
  <si>
    <t>Justicia Penal</t>
  </si>
  <si>
    <t>Banco Compartamos</t>
  </si>
  <si>
    <t>Líneas de Crédito Contingente</t>
  </si>
  <si>
    <t>Banco Credit Suisse (México)</t>
  </si>
  <si>
    <t>Banco del Bajío</t>
  </si>
  <si>
    <t>PROFISE</t>
  </si>
  <si>
    <t>Banco Finterra</t>
  </si>
  <si>
    <t>Titulos y Valores de Corto Plazo</t>
  </si>
  <si>
    <t>Banco Forjadores</t>
  </si>
  <si>
    <t>Titulos y Valores de Largo Plazo</t>
  </si>
  <si>
    <t>Banco Inbursa</t>
  </si>
  <si>
    <t>Banco Inmobiliario Mexicano</t>
  </si>
  <si>
    <t>Banco Invex</t>
  </si>
  <si>
    <t>Banco JP Morgan</t>
  </si>
  <si>
    <t>Banco Mercantil del Norte</t>
  </si>
  <si>
    <t>Banco Monex</t>
  </si>
  <si>
    <t>Banco Multiva</t>
  </si>
  <si>
    <t>Banco Nacional de México</t>
  </si>
  <si>
    <t>Banco PagaTodo</t>
  </si>
  <si>
    <t>Banco Progreso Chihuahua</t>
  </si>
  <si>
    <t>Banco Regional de Monterrey</t>
  </si>
  <si>
    <t>Banco Sabadell</t>
  </si>
  <si>
    <t>Banco Santander</t>
  </si>
  <si>
    <t>Banco Ve por Más</t>
  </si>
  <si>
    <t>BanCoppel</t>
  </si>
  <si>
    <t>Bancrea</t>
  </si>
  <si>
    <t>Bank Of America Mexico</t>
  </si>
  <si>
    <t>Bank Of China Mexico</t>
  </si>
  <si>
    <t>Bank Of Tokyo Mitsubishi UFJ (México)</t>
  </si>
  <si>
    <t>Bankaool</t>
  </si>
  <si>
    <t>Banobras</t>
  </si>
  <si>
    <t>Banregio</t>
  </si>
  <si>
    <t>Bansí</t>
  </si>
  <si>
    <t>Barclays Bank México</t>
  </si>
  <si>
    <t>BBVA Bancomer</t>
  </si>
  <si>
    <t>CIBanco</t>
  </si>
  <si>
    <t>Consubanco</t>
  </si>
  <si>
    <t>Deutsche Bank México</t>
  </si>
  <si>
    <t>Fundación Dondé Banco</t>
  </si>
  <si>
    <t>HSBC México</t>
  </si>
  <si>
    <t>Industrial and Commercial Bank of China</t>
  </si>
  <si>
    <t>Intercam Banco</t>
  </si>
  <si>
    <t>Investa Bank</t>
  </si>
  <si>
    <t>Mizuho Bank</t>
  </si>
  <si>
    <t>Scotiabank</t>
  </si>
  <si>
    <t>Shinhan Bank</t>
  </si>
  <si>
    <t>UBS Bank México</t>
  </si>
  <si>
    <t>Volkswagen 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</si>
  <si>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</si>
  <si>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</si>
  <si>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</si>
  <si>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</si>
  <si>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</si>
  <si>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</si>
  <si>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</si>
  <si>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</si>
  <si>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</si>
  <si>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</si>
  <si>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</si>
  <si>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</si>
  <si>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</si>
  <si>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Contabilidad</t>
  </si>
  <si>
    <t>Ingresos</t>
  </si>
  <si>
    <t>Presupuestal</t>
  </si>
  <si>
    <t>Fuente de Pago Alterna</t>
  </si>
  <si>
    <t>Factoraje Financiero (Cadenas Productivas) de Largo Plazo</t>
  </si>
  <si>
    <t>Factoraje Financiero (Cadenas Productivas) de Corto Plazo</t>
  </si>
  <si>
    <t>Obligaciones de Corto Plazo y Proveedores y Contratista</t>
  </si>
  <si>
    <t>CP</t>
  </si>
  <si>
    <t>ID</t>
  </si>
  <si>
    <t>Activo</t>
  </si>
  <si>
    <t>S</t>
  </si>
  <si>
    <t>Año</t>
  </si>
  <si>
    <t>T1 (Trimestre 1)</t>
  </si>
  <si>
    <t>T2 (Trimestre 2)</t>
  </si>
  <si>
    <t>T3 (Trimestre 3)</t>
  </si>
  <si>
    <t>T4 (Trimestre 4)</t>
  </si>
  <si>
    <t>CP (Cuenta Pública)</t>
  </si>
  <si>
    <t>Periodos</t>
  </si>
  <si>
    <t>Columna</t>
  </si>
  <si>
    <t>Saldo / Monto Devengado 2016 1T</t>
  </si>
  <si>
    <t>Saldo / Monto Devengado 2016 2T</t>
  </si>
  <si>
    <t>Saldo / Monto Devengado 2016 3T</t>
  </si>
  <si>
    <t>Saldo / Monto Devengado 2016 4T</t>
  </si>
  <si>
    <t>Saldo / Monto Devengado 2016 CP</t>
  </si>
  <si>
    <t>Amortizaciones / Pago de Inversión 2016 1T</t>
  </si>
  <si>
    <t>Amortizaciones / Pago de Inversión 2016 2T</t>
  </si>
  <si>
    <t>Amortizaciones / Pago de Inversión 2016 3T</t>
  </si>
  <si>
    <t>Amortizaciones / Pago de Inversión 2016 4T</t>
  </si>
  <si>
    <t>Amortizaciones / Pago de Inversión 2016 CP</t>
  </si>
  <si>
    <t>Intereses 2016 1T</t>
  </si>
  <si>
    <t>Intereses 2016 2T</t>
  </si>
  <si>
    <t>Intereses 2016 3T</t>
  </si>
  <si>
    <t>Intereses 2016 4T</t>
  </si>
  <si>
    <t>Intereses 2016 CP</t>
  </si>
  <si>
    <t>Comisiones 2016 1T</t>
  </si>
  <si>
    <t>Comisiones 2016 2T</t>
  </si>
  <si>
    <t>Comisiones 2016 3T</t>
  </si>
  <si>
    <t>Comisiones 2016 4T</t>
  </si>
  <si>
    <t>Comisiones 2016 CP</t>
  </si>
  <si>
    <t>Otros Gastos 2016 1T</t>
  </si>
  <si>
    <t>Otros Gastos 2016 2T</t>
  </si>
  <si>
    <t>Otros Gastos 2016 3T</t>
  </si>
  <si>
    <t>Otros Gastos 2016 4T</t>
  </si>
  <si>
    <t>Otros Gastos 2016 CP</t>
  </si>
  <si>
    <t>Saldo / Monto Devengado 2017 1T</t>
  </si>
  <si>
    <t>Saldo / Monto Devengado 2017 2T</t>
  </si>
  <si>
    <t>Saldo / Monto Devengado 2017 3T</t>
  </si>
  <si>
    <t>Saldo / Monto Devengado 2017 4T</t>
  </si>
  <si>
    <t>Saldo / Monto Devengado 2017 CP</t>
  </si>
  <si>
    <t>Amortizaciones / Pago de Inversión 2017 1T</t>
  </si>
  <si>
    <t>Amortizaciones / Pago de Inversión 2017 2T</t>
  </si>
  <si>
    <t>Amortizaciones / Pago de Inversión 2017 3T</t>
  </si>
  <si>
    <t>Amortizaciones / Pago de Inversión 2017 4T</t>
  </si>
  <si>
    <t>Amortizaciones / Pago de Inversión 2017 CP</t>
  </si>
  <si>
    <t>Intereses 2017 1T</t>
  </si>
  <si>
    <t>Intereses 2017 2T</t>
  </si>
  <si>
    <t>Intereses 2017 3T</t>
  </si>
  <si>
    <t>Intereses 2017 4T</t>
  </si>
  <si>
    <t>Intereses 2017 CP</t>
  </si>
  <si>
    <t>Comisiones 2017 1T</t>
  </si>
  <si>
    <t>Comisiones 2017 2T</t>
  </si>
  <si>
    <t>Comisiones 2017 3T</t>
  </si>
  <si>
    <t>Comisiones 2017 4T</t>
  </si>
  <si>
    <t>Comisiones 2017 CP</t>
  </si>
  <si>
    <t>Otros Gastos 2017 1T</t>
  </si>
  <si>
    <t>Otros Gastos 2017 2T</t>
  </si>
  <si>
    <t>Otros Gastos 2017 3T</t>
  </si>
  <si>
    <t>Otros Gastos 2017 4T</t>
  </si>
  <si>
    <t>Otros Gastos 2017 CP</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</si>
  <si>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</si>
  <si>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</si>
  <si>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</si>
  <si>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</si>
  <si>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</si>
  <si>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</si>
  <si>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</si>
  <si>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</si>
  <si>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</si>
  <si>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</si>
  <si>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</si>
  <si>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</si>
  <si>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</si>
  <si>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</si>
  <si>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</si>
  <si>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</si>
  <si>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</si>
  <si>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</si>
  <si>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</si>
  <si>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</si>
  <si>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</si>
  <si>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</si>
  <si>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</si>
  <si>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</si>
  <si>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</si>
  <si>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</si>
  <si>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</si>
  <si>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</si>
  <si>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</si>
  <si>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</si>
  <si>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</si>
  <si>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</si>
  <si>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</si>
  <si>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</si>
  <si>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</si>
  <si>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</si>
  <si>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</si>
  <si>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</si>
  <si>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</si>
  <si>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</si>
  <si>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</si>
  <si>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</si>
  <si>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</si>
  <si>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</si>
  <si>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</si>
  <si>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</si>
  <si>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</si>
  <si>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</si>
  <si>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</si>
  <si>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</si>
  <si>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</si>
  <si>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</si>
  <si>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</si>
  <si>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</si>
  <si>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</si>
  <si>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</si>
  <si>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</si>
  <si>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</si>
  <si>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</si>
  <si>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</si>
  <si>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</si>
  <si>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</si>
  <si>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</si>
  <si>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Tocinadas</t>
  </si>
  <si>
    <t>Pastor</t>
  </si>
  <si>
    <t>Bistec</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</si>
  <si>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</si>
  <si>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</si>
  <si>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</si>
  <si>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</si>
  <si>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</si>
  <si>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</si>
  <si>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</si>
  <si>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</si>
  <si>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</si>
  <si>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</si>
  <si>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</si>
  <si>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</si>
  <si>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</si>
  <si>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</si>
  <si>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</si>
  <si>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</si>
  <si>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</si>
  <si>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 xml:space="preserve">  </t>
  </si>
  <si>
    <t xml:space="preserve">.Cells(lngRenglonDatos + 1, lngColumnaAnio + cboPeriodo.ListIndex).Value </t>
  </si>
  <si>
    <t xml:space="preserve"> txtCuotasYAporta.Text</t>
  </si>
  <si>
    <t xml:space="preserve">  .Cells(lngRenglonDatos + 2, lngColumnaAnio + cboPeriodo.ListIndex).Value </t>
  </si>
  <si>
    <t xml:space="preserve"> txtContribucDeMejoras.Text</t>
  </si>
  <si>
    <t xml:space="preserve">  .Cells(lngRenglonDatos + 3, lngColumnaAnio + cboPeriodo.ListIndex).Value </t>
  </si>
  <si>
    <t xml:space="preserve"> txtDerechos.Text</t>
  </si>
  <si>
    <t xml:space="preserve">  .Cells(lngRenglonDatos + 4, lngColumnaAnio + cboPeriodo.ListIndex).Value </t>
  </si>
  <si>
    <t xml:space="preserve"> txtProductos.Text</t>
  </si>
  <si>
    <t xml:space="preserve">  .Cells(lngRenglonDatos + 5, lngColumnaAnio + cboPeriodo.ListIndex).Value </t>
  </si>
  <si>
    <t xml:space="preserve"> txtAprovecham.Text</t>
  </si>
  <si>
    <t xml:space="preserve">  .Cells(lngRenglonDatos + 6, lngColumnaAnio + cboPeriodo.ListIndex).Value </t>
  </si>
  <si>
    <t xml:space="preserve"> txtIngresosPorVta.Text</t>
  </si>
  <si>
    <t xml:space="preserve">  .Cells(lngRenglonDatos + 7, lngColumnaAnio + cboPeriodo.ListIndex).Value </t>
  </si>
  <si>
    <t xml:space="preserve"> txtFondoGral.Text</t>
  </si>
  <si>
    <t xml:space="preserve">  .Cells(lngRenglonDatos + 8, lngColumnaAnio + cboPeriodo.ListIndex).Value </t>
  </si>
  <si>
    <t xml:space="preserve"> txtlFondoFomentoM.Text</t>
  </si>
  <si>
    <t xml:space="preserve">  .Cells(lngRenglonDatos + 9, lngColumnaAnio + cboPeriodo.ListIndex).Value </t>
  </si>
  <si>
    <t xml:space="preserve"> txtFondoFiscRecauda.Text</t>
  </si>
  <si>
    <t xml:space="preserve">  .Cells(lngRenglonDatos + 10, lngColumnaAnio + cboPeriodo.ListIndex).Value </t>
  </si>
  <si>
    <t xml:space="preserve"> txtFondoCompensa.Text</t>
  </si>
  <si>
    <t xml:space="preserve">  .Cells(lngRenglonDatos + 11, lngColumnaAnio + cboPeriodo.ListIndex).Value </t>
  </si>
  <si>
    <t xml:space="preserve"> txtlFondoExtracHidro.Text</t>
  </si>
  <si>
    <t xml:space="preserve">  .Cells(lngRenglonDatos + 12, lngColumnaAnio + cboPeriodo.ListIndex).Value </t>
  </si>
  <si>
    <t xml:space="preserve"> txtImpuestoEspProdServ.Text</t>
  </si>
  <si>
    <t xml:space="preserve">  .Cells(lngRenglonDatos + 13, lngColumnaAnio + cboPeriodo.ListIndex).Value </t>
  </si>
  <si>
    <t xml:space="preserve"> txt0136Recauda.Text</t>
  </si>
  <si>
    <t xml:space="preserve">  .Cells(lngRenglonDatos + 14, lngColumnaAnio + cboPeriodo.ListIndex).Value </t>
  </si>
  <si>
    <t xml:space="preserve"> txt317SobreExtrPetroleo.Text</t>
  </si>
  <si>
    <t xml:space="preserve">  .Cells(lngRenglonDatos + 15, lngColumnaAnio + cboPeriodo.ListIndex).Value </t>
  </si>
  <si>
    <t xml:space="preserve"> txtGasolinaDisel.Text</t>
  </si>
  <si>
    <t xml:space="preserve">  .Cells(lngRenglonDatos + 16, lngColumnaAnio + cboPeriodo.ListIndex).Value </t>
  </si>
  <si>
    <t xml:space="preserve"> txtFondoISR.Text</t>
  </si>
  <si>
    <t xml:space="preserve">  .Cells(lngRenglonDatos + 17, lngColumnaAnio + cboPeriodo.ListIndex).Value </t>
  </si>
  <si>
    <t xml:space="preserve"> txtFondoEstabilizaIngr.Text</t>
  </si>
  <si>
    <t xml:space="preserve">  .Cells(lngRenglonDatos + 18, lngColumnaAnio + cboPeriodo.ListIndex).Value </t>
  </si>
  <si>
    <t xml:space="preserve"> txtTenenciaVehi.Text</t>
  </si>
  <si>
    <t xml:space="preserve">  .Cells(lngRenglonDatos + 19, lngColumnaAnio + cboPeriodo.ListIndex).Value </t>
  </si>
  <si>
    <t xml:space="preserve"> txtFondoISAN.Text</t>
  </si>
  <si>
    <t xml:space="preserve">  .Cells(lngRenglonDatos + 20, lngColumnaAnio + cboPeriodo.ListIndex).Value </t>
  </si>
  <si>
    <t xml:space="preserve"> txtImpuestoAutosNvos.Text</t>
  </si>
  <si>
    <t xml:space="preserve">  .Cells(lngRenglonDatos + 21, lngColumnaAnio + cboPeriodo.ListIndex).Value </t>
  </si>
  <si>
    <t xml:space="preserve"> txtFondoCompensaRepecos.Text</t>
  </si>
  <si>
    <t xml:space="preserve">  .Cells(lngRenglonDatos + 22, lngColumnaAnio + cboPeriodo.ListIndex).Value </t>
  </si>
  <si>
    <t xml:space="preserve"> txtIncentivosEco.Text</t>
  </si>
  <si>
    <t xml:space="preserve">  .Cells(lngRenglonDatos + 23, lngColumnaAnio + cboPeriodo.ListIndex).Value </t>
  </si>
  <si>
    <t xml:space="preserve"> txtTransferencias.Text</t>
  </si>
  <si>
    <t xml:space="preserve">  .Cells(lngRenglonDatos + 24, lngColumnaAnio + cboPeriodo.ListIndex).Value </t>
  </si>
  <si>
    <t xml:space="preserve"> txtConvenios.Text</t>
  </si>
  <si>
    <t xml:space="preserve">  .Cells(lngRenglonDatos + 25, lngColumnaAnio + cboPeriodo.ListIndex).Value </t>
  </si>
  <si>
    <t xml:space="preserve"> txtParticipaIngresosL.Text</t>
  </si>
  <si>
    <t xml:space="preserve">  .Cells(lngRenglonDatos + 26, lngColumnaAnio + cboPeriodo.ListIndex).Value </t>
  </si>
  <si>
    <t xml:space="preserve"> txtOtrosIngresosLDisp.Text</t>
  </si>
  <si>
    <t xml:space="preserve">  .Cells(lngRenglonDatos + 27, lngColumnaAnio + cboPeriodo.ListIndex).Value </t>
  </si>
  <si>
    <t xml:space="preserve"> txtAjusteParticip.Text</t>
  </si>
  <si>
    <t xml:space="preserve">  .Cells(lngRenglonDatos + 28, lngColumnaAnio + cboPeriodo.ListIndex).Value </t>
  </si>
  <si>
    <t xml:space="preserve"> txtAjusteIngresosV.Text</t>
  </si>
  <si>
    <r>
      <t xml:space="preserve">Monto Contratado
</t>
    </r>
    <r>
      <rPr>
        <i/>
        <sz val="18"/>
        <rFont val="Calibri"/>
        <family val="2"/>
        <scheme val="minor"/>
      </rPr>
      <t>(pesos)</t>
    </r>
  </si>
  <si>
    <r>
      <t xml:space="preserve">Saldo / Monto Devengado
</t>
    </r>
    <r>
      <rPr>
        <i/>
        <sz val="18"/>
        <rFont val="Calibri"/>
        <family val="2"/>
        <scheme val="minor"/>
      </rPr>
      <t>(pesos)</t>
    </r>
  </si>
  <si>
    <r>
      <t xml:space="preserve">Amortizaciones / Pago de Inversión
</t>
    </r>
    <r>
      <rPr>
        <i/>
        <sz val="18"/>
        <rFont val="Calibri"/>
        <family val="2"/>
        <scheme val="minor"/>
      </rPr>
      <t>(pesos)</t>
    </r>
  </si>
  <si>
    <r>
      <t xml:space="preserve">Intereses
</t>
    </r>
    <r>
      <rPr>
        <i/>
        <sz val="18"/>
        <rFont val="Calibri"/>
        <family val="2"/>
        <scheme val="minor"/>
      </rPr>
      <t>(pesos)</t>
    </r>
  </si>
  <si>
    <r>
      <t xml:space="preserve">Comisiones
</t>
    </r>
    <r>
      <rPr>
        <i/>
        <sz val="18"/>
        <rFont val="Calibri"/>
        <family val="2"/>
        <scheme val="minor"/>
      </rPr>
      <t>(pesos)</t>
    </r>
  </si>
  <si>
    <r>
      <t xml:space="preserve">Otros Gastos
</t>
    </r>
    <r>
      <rPr>
        <i/>
        <sz val="18"/>
        <rFont val="Calibri"/>
        <family val="2"/>
        <scheme val="minor"/>
      </rPr>
      <t>(pesos)</t>
    </r>
  </si>
  <si>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</si>
  <si>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</si>
  <si>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</si>
  <si>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</si>
  <si>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</si>
  <si>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</si>
  <si>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</si>
  <si>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</si>
  <si>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</si>
  <si>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</si>
  <si>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</si>
  <si>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</si>
  <si>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</si>
  <si>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</si>
  <si>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</si>
  <si>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</si>
  <si>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</si>
  <si>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</si>
  <si>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</si>
  <si>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</si>
  <si>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</si>
  <si>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</si>
  <si>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</si>
  <si>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</si>
  <si>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</si>
  <si>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</si>
  <si>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</si>
  <si>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</si>
  <si>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</si>
  <si>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</si>
  <si>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</si>
  <si>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</si>
  <si>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</si>
  <si>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</si>
  <si>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</si>
  <si>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</si>
  <si>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</si>
  <si>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</si>
  <si>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</si>
  <si>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</si>
  <si>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</si>
  <si>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</si>
  <si>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</si>
  <si>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</si>
  <si>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</si>
  <si>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</si>
  <si>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</si>
  <si>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</si>
  <si>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</si>
  <si>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</si>
  <si>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</si>
  <si>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</si>
  <si>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</si>
  <si>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</si>
  <si>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</si>
  <si>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</si>
  <si>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</si>
  <si>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</si>
  <si>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</si>
  <si>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</si>
  <si>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http://www.sefincoahuila.gob.mx/contenido/cpc2016.html</t>
  </si>
  <si>
    <t>P05-0715088</t>
  </si>
  <si>
    <t>GOBIERNO DEL ESTADO DE COAHUILA</t>
  </si>
  <si>
    <t>IP05-1215007</t>
  </si>
  <si>
    <t>431/2011, P05-215013, P050315020</t>
  </si>
  <si>
    <t>P05-0715089</t>
  </si>
  <si>
    <t xml:space="preserve">Gobierno del Estado de Coahuila </t>
  </si>
  <si>
    <t>436/2011</t>
  </si>
  <si>
    <t>Gpbierno del Estado de Coahuila</t>
  </si>
  <si>
    <t>P05-0715087</t>
  </si>
  <si>
    <t>Gobierno del Estado de Coahuila</t>
  </si>
  <si>
    <t>425/2011</t>
  </si>
  <si>
    <t>426/2011, 430/2011, 433/2011</t>
  </si>
  <si>
    <t>423/2011, 424/2011, 438/2011, 442/2011</t>
  </si>
  <si>
    <t>428/2011, 437/2011, 440/2011, 441/2011</t>
  </si>
  <si>
    <t>444/2011</t>
  </si>
  <si>
    <t>P05-0715090</t>
  </si>
  <si>
    <t>15% del saldo insoluto de los créditos contratados por un monto de hasta 30,768,750,292.30 de pesos</t>
  </si>
  <si>
    <t>P05-0613073</t>
  </si>
  <si>
    <t>Gobierno del estado de Coahuila</t>
  </si>
  <si>
    <t>http://www.sefincoahuila.gob.mx/contenido/docs/cuentapublica/2016/04%20Informacion%20Adicional/Participacion%20a%20los%20Mpios%20y%20Dependencias.pdf</t>
  </si>
  <si>
    <t>http://www.sefincoahuila.gob.mx/contenido/cacoc.php</t>
  </si>
  <si>
    <t>160/2008</t>
  </si>
  <si>
    <t>Sistema de Aguas Parras</t>
  </si>
  <si>
    <t>240/2004</t>
  </si>
  <si>
    <t>Sistema de aguas Acuña</t>
  </si>
  <si>
    <t>371/2004</t>
  </si>
  <si>
    <t>Sistema de aguas Piedras negras</t>
  </si>
  <si>
    <t>021/2011</t>
  </si>
  <si>
    <t>Municipo de acuña</t>
  </si>
  <si>
    <t>259/2007</t>
  </si>
  <si>
    <t>019/2011</t>
  </si>
  <si>
    <t>Municipio de acuña</t>
  </si>
  <si>
    <t>Municipio de castaños</t>
  </si>
  <si>
    <t>562/2009</t>
  </si>
  <si>
    <t>578/2009</t>
  </si>
  <si>
    <t>Municipio de Fco. I. Madero</t>
  </si>
  <si>
    <t>579/2009</t>
  </si>
  <si>
    <t>Municipio de Frontera</t>
  </si>
  <si>
    <t>202/2010</t>
  </si>
  <si>
    <t>Municipio de monclova</t>
  </si>
  <si>
    <t>Se incluye ingresos virtuales por el fone servicios personales</t>
  </si>
  <si>
    <t>No aplica en este renglon, los unicos ing virtuales estan acumulados en fone</t>
  </si>
  <si>
    <t>El monto negativo se refiere a reclasificacion en cuentas, se clasificaron en cuentas improcedentes, atendiendo al analisis de los conceptos especificos de ingresos.</t>
  </si>
  <si>
    <t>No aplica, no existe saldo en cuenta</t>
  </si>
  <si>
    <t>Pesos</t>
  </si>
  <si>
    <t>1.  De conformidad al contrato solamente se tiene una amortización al término de la vida del contrato.  2. El saldo al cuarto trimestre es actualización de Banobras al 31 de diciembre de 2016. 3. Por instrucciones de SHCP se pone el saldo al 4º trim.</t>
  </si>
  <si>
    <t>Amortizacion e Interés no se ven reflejados en CP sin embargo por instrucciones de SHCP se capturan para el Sistema de alertas.</t>
  </si>
  <si>
    <t>No se ve reflejado en cuenta publica sin embargo por instrucciones de SHCP se incluye para el Sistema de alertas.</t>
  </si>
  <si>
    <t>El saldo de este rubro es compensado con el saldo de otras cuentas por pagar a CP.</t>
  </si>
  <si>
    <t>El saldo de este rubro se compensa con el saldo de Otras cuentas por pagar a CP</t>
  </si>
  <si>
    <t xml:space="preserve">Este rubro es compensado con el renglon de proveedores y contratistas,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</si>
</sst>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_-* #,##0.0_-;\-* #,##0.0_-;_-* &quot;-&quot;??_-;_-@_-"/>
  </numFmts>
  <fonts count="19" x14ac:knownFonts="1">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b/>
      <i/>
      <sz val="16"/>
      <color theme="1"/>
      <name val="Calibri"/>
      <family val="2"/>
      <scheme val="minor"/>
    </font>
    <font>
      <i/>
      <sz val="16"/>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b/>
      <sz val="18"/>
      <name val="Calibri"/>
      <family val="2"/>
      <scheme val="minor"/>
    </font>
    <font>
      <b/>
      <sz val="14"/>
      <name val="Calibri"/>
      <family val="2"/>
      <scheme val="minor"/>
    </font>
    <font>
      <b/>
      <sz val="16"/>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i/>
      <sz val="18"/>
      <name val="Calibri"/>
      <family val="2"/>
      <scheme val="minor"/>
    </font>
    <font>
      <u/>
      <sz val="11"/>
      <color theme="10"/>
      <name val="Calibri"/>
      <family val="2"/>
      <scheme val="minor"/>
    </font>
    <font>
      <u/>
      <sz val="11"/>
      <color theme="11"/>
      <name val="Calibri"/>
      <family val="2"/>
      <scheme val="minor"/>
    </font>
    <font>
      <sz val="11"/>
      <color rgb="FF000000"/>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diagonal/>
    </border>
    <border>
      <left/>
      <right style="medium">
        <color auto="1"/>
      </right>
      <top style="dashed">
        <color auto="1"/>
      </top>
      <bottom/>
      <diagonal/>
    </border>
    <border>
      <left/>
      <right/>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s>
  <cellStyleXfs count="8">
    <xf numFmtId="0" fontId="0" fillId="0" borderId="0"/>
    <xf numFmtId="43" fontId="1"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108">
    <xf numFmtId="0" fontId="0" fillId="0" borderId="0" xfId="0"/>
    <xf numFmtId="0" fontId="0" fillId="0" borderId="0" xfId="0" applyProtection="1">
      <protection hidden="1"/>
    </xf>
    <xf numFmtId="0" fontId="0" fillId="0" borderId="0" xfId="0" applyFill="1" applyProtection="1">
      <protection hidden="1"/>
    </xf>
    <xf numFmtId="0" fontId="3" fillId="0" borderId="2" xfId="0" applyFont="1" applyBorder="1" applyProtection="1">
      <protection locked="0"/>
    </xf>
    <xf numFmtId="0" fontId="0" fillId="0" borderId="0" xfId="0" applyBorder="1" applyProtection="1">
      <protection hidden="1"/>
    </xf>
    <xf numFmtId="0" fontId="5" fillId="0" borderId="6" xfId="0" applyFont="1" applyFill="1" applyBorder="1" applyAlignment="1" applyProtection="1">
      <alignment horizontal="left"/>
      <protection locked="0"/>
    </xf>
    <xf numFmtId="0" fontId="5" fillId="0" borderId="8" xfId="0" applyFont="1" applyFill="1" applyBorder="1" applyAlignment="1" applyProtection="1">
      <alignment horizontal="left"/>
      <protection locked="0"/>
    </xf>
    <xf numFmtId="0" fontId="3" fillId="0" borderId="4" xfId="0" applyFont="1" applyBorder="1" applyProtection="1">
      <protection locked="0"/>
    </xf>
    <xf numFmtId="0" fontId="3" fillId="0" borderId="6" xfId="0" applyFont="1" applyBorder="1" applyProtection="1">
      <protection locked="0"/>
    </xf>
    <xf numFmtId="0" fontId="3" fillId="0" borderId="11" xfId="0" applyFont="1" applyBorder="1" applyProtection="1">
      <protection locked="0"/>
    </xf>
    <xf numFmtId="0" fontId="9" fillId="3" borderId="16" xfId="0" applyFont="1" applyFill="1" applyBorder="1" applyAlignment="1" applyProtection="1">
      <alignment horizontal="center" wrapText="1"/>
      <protection hidden="1"/>
    </xf>
    <xf numFmtId="0" fontId="9" fillId="3" borderId="16"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wrapText="1"/>
      <protection hidden="1"/>
    </xf>
    <xf numFmtId="0" fontId="9" fillId="3" borderId="0"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top"/>
      <protection hidden="1"/>
    </xf>
    <xf numFmtId="0" fontId="10" fillId="3" borderId="1" xfId="0" applyFont="1" applyFill="1" applyBorder="1" applyAlignment="1" applyProtection="1">
      <alignment horizontal="center" vertical="top" wrapText="1"/>
      <protection hidden="1"/>
    </xf>
    <xf numFmtId="0" fontId="9" fillId="3" borderId="1" xfId="0" applyFont="1" applyFill="1" applyBorder="1" applyAlignment="1" applyProtection="1">
      <alignment horizontal="center" vertical="center" wrapText="1"/>
      <protection hidden="1"/>
    </xf>
    <xf numFmtId="0" fontId="2" fillId="2" borderId="2" xfId="0" applyFont="1" applyFill="1" applyBorder="1" applyProtection="1">
      <protection hidden="1"/>
    </xf>
    <xf numFmtId="0" fontId="2" fillId="2" borderId="2" xfId="0" applyFont="1" applyFill="1" applyBorder="1" applyAlignment="1" applyProtection="1">
      <alignment vertical="center" wrapText="1"/>
      <protection hidden="1"/>
    </xf>
    <xf numFmtId="0" fontId="8" fillId="0" borderId="0" xfId="0" applyFont="1"/>
    <xf numFmtId="0" fontId="0" fillId="0" borderId="0" xfId="0" applyFont="1"/>
    <xf numFmtId="0" fontId="3" fillId="0" borderId="8" xfId="0" applyFont="1" applyBorder="1" applyProtection="1">
      <protection locked="0"/>
    </xf>
    <xf numFmtId="0" fontId="4" fillId="5" borderId="16" xfId="0" applyFont="1" applyFill="1" applyBorder="1" applyAlignment="1" applyProtection="1">
      <alignment vertical="center" wrapText="1"/>
      <protection hidden="1"/>
    </xf>
    <xf numFmtId="0" fontId="4" fillId="5" borderId="0" xfId="0" applyFont="1" applyFill="1" applyBorder="1" applyAlignment="1" applyProtection="1">
      <alignment vertical="center" wrapText="1"/>
      <protection hidden="1"/>
    </xf>
    <xf numFmtId="0" fontId="4" fillId="5" borderId="3" xfId="0" applyFont="1" applyFill="1" applyBorder="1" applyAlignment="1" applyProtection="1">
      <alignment vertical="center" wrapText="1"/>
      <protection hidden="1"/>
    </xf>
    <xf numFmtId="0" fontId="4" fillId="5" borderId="10" xfId="0" applyFont="1" applyFill="1" applyBorder="1" applyAlignment="1" applyProtection="1">
      <alignment vertical="center" wrapText="1"/>
      <protection hidden="1"/>
    </xf>
    <xf numFmtId="0" fontId="4" fillId="5" borderId="3" xfId="0" applyFont="1" applyFill="1" applyBorder="1" applyAlignment="1" applyProtection="1">
      <alignment vertical="distributed" wrapText="1"/>
      <protection hidden="1"/>
    </xf>
    <xf numFmtId="0" fontId="4" fillId="5" borderId="0" xfId="0" applyFont="1" applyFill="1" applyBorder="1" applyAlignment="1" applyProtection="1">
      <alignment vertical="distributed" wrapText="1"/>
      <protection hidden="1"/>
    </xf>
    <xf numFmtId="0" fontId="4" fillId="5" borderId="3" xfId="0" applyFont="1" applyFill="1" applyBorder="1" applyAlignment="1" applyProtection="1">
      <alignment vertical="center"/>
      <protection hidden="1"/>
    </xf>
    <xf numFmtId="0" fontId="4" fillId="5" borderId="0" xfId="0" applyFont="1" applyFill="1" applyBorder="1" applyAlignment="1" applyProtection="1">
      <alignment vertical="center"/>
      <protection hidden="1"/>
    </xf>
    <xf numFmtId="0" fontId="4" fillId="5" borderId="10" xfId="0" applyFont="1" applyFill="1" applyBorder="1" applyAlignment="1" applyProtection="1">
      <alignment vertical="center"/>
      <protection hidden="1"/>
    </xf>
    <xf numFmtId="0" fontId="7" fillId="5" borderId="4" xfId="0" applyFont="1" applyFill="1" applyBorder="1" applyAlignment="1" applyProtection="1">
      <alignment horizontal="left"/>
      <protection hidden="1"/>
    </xf>
    <xf numFmtId="0" fontId="6" fillId="5" borderId="6" xfId="0" applyFont="1" applyFill="1" applyBorder="1" applyAlignment="1" applyProtection="1">
      <alignment horizontal="left" vertical="top"/>
      <protection hidden="1"/>
    </xf>
    <xf numFmtId="0" fontId="7" fillId="5" borderId="6" xfId="0" applyFont="1" applyFill="1" applyBorder="1" applyAlignment="1" applyProtection="1">
      <alignment horizontal="left"/>
      <protection hidden="1"/>
    </xf>
    <xf numFmtId="0" fontId="7" fillId="5" borderId="11" xfId="0" applyFont="1" applyFill="1" applyBorder="1" applyAlignment="1" applyProtection="1">
      <alignment horizontal="left"/>
      <protection hidden="1"/>
    </xf>
    <xf numFmtId="0" fontId="6" fillId="5" borderId="0" xfId="0" applyFont="1" applyFill="1" applyBorder="1" applyAlignment="1" applyProtection="1">
      <alignment horizontal="left" vertical="top"/>
      <protection hidden="1"/>
    </xf>
    <xf numFmtId="0" fontId="6" fillId="5" borderId="13" xfId="0" applyFont="1" applyFill="1" applyBorder="1" applyAlignment="1" applyProtection="1">
      <alignment horizontal="left" vertical="top" wrapText="1"/>
      <protection hidden="1"/>
    </xf>
    <xf numFmtId="0" fontId="6" fillId="5" borderId="13" xfId="0" applyFont="1" applyFill="1" applyBorder="1" applyAlignment="1" applyProtection="1">
      <alignment horizontal="left"/>
      <protection hidden="1"/>
    </xf>
    <xf numFmtId="0" fontId="7" fillId="5" borderId="13" xfId="0" applyFont="1" applyFill="1" applyBorder="1" applyAlignment="1" applyProtection="1">
      <alignment horizontal="left"/>
      <protection hidden="1"/>
    </xf>
    <xf numFmtId="0" fontId="6" fillId="5" borderId="6" xfId="0" applyFont="1" applyFill="1" applyBorder="1" applyAlignment="1" applyProtection="1">
      <alignment horizontal="left" vertical="top" wrapText="1"/>
      <protection hidden="1"/>
    </xf>
    <xf numFmtId="0" fontId="6" fillId="5" borderId="6" xfId="0" applyFont="1" applyFill="1" applyBorder="1" applyAlignment="1" applyProtection="1">
      <alignment horizontal="left"/>
      <protection hidden="1"/>
    </xf>
    <xf numFmtId="0" fontId="6" fillId="5" borderId="8" xfId="0" applyFont="1" applyFill="1" applyBorder="1" applyAlignment="1" applyProtection="1">
      <alignment horizontal="left" vertical="top"/>
      <protection hidden="1"/>
    </xf>
    <xf numFmtId="0" fontId="6" fillId="5" borderId="8" xfId="0" applyFont="1" applyFill="1" applyBorder="1" applyAlignment="1" applyProtection="1">
      <alignment horizontal="left" vertical="top" wrapText="1"/>
      <protection hidden="1"/>
    </xf>
    <xf numFmtId="0" fontId="6" fillId="5" borderId="8" xfId="0" applyFont="1" applyFill="1" applyBorder="1" applyAlignment="1" applyProtection="1">
      <alignment horizontal="left"/>
      <protection hidden="1"/>
    </xf>
    <xf numFmtId="0" fontId="7" fillId="5" borderId="8" xfId="0" applyFont="1" applyFill="1" applyBorder="1" applyAlignment="1" applyProtection="1">
      <alignment horizontal="left"/>
      <protection hidden="1"/>
    </xf>
    <xf numFmtId="0" fontId="6" fillId="5" borderId="3" xfId="0" applyFont="1" applyFill="1" applyBorder="1" applyAlignment="1" applyProtection="1">
      <alignment horizontal="left" vertical="top"/>
      <protection hidden="1"/>
    </xf>
    <xf numFmtId="0" fontId="6" fillId="5" borderId="4" xfId="0" applyFont="1" applyFill="1" applyBorder="1" applyAlignment="1" applyProtection="1">
      <alignment horizontal="left" vertical="top" wrapText="1"/>
      <protection hidden="1"/>
    </xf>
    <xf numFmtId="0" fontId="6" fillId="5" borderId="4" xfId="0" applyFont="1" applyFill="1" applyBorder="1" applyAlignment="1" applyProtection="1">
      <alignment horizontal="left"/>
      <protection hidden="1"/>
    </xf>
    <xf numFmtId="0" fontId="6" fillId="5" borderId="11" xfId="0" applyFont="1" applyFill="1" applyBorder="1" applyAlignment="1" applyProtection="1">
      <alignment horizontal="left"/>
      <protection hidden="1"/>
    </xf>
    <xf numFmtId="0" fontId="12" fillId="0" borderId="0" xfId="0" applyFont="1" applyProtection="1">
      <protection hidden="1"/>
    </xf>
    <xf numFmtId="0" fontId="0" fillId="0" borderId="0" xfId="0" applyAlignment="1">
      <alignment horizontal="center"/>
    </xf>
    <xf numFmtId="0" fontId="3" fillId="0" borderId="13" xfId="0" applyFont="1" applyBorder="1" applyProtection="1">
      <protection locked="0"/>
    </xf>
    <xf numFmtId="0" fontId="13" fillId="5" borderId="0" xfId="0" applyFont="1" applyFill="1" applyBorder="1" applyAlignment="1" applyProtection="1">
      <alignment horizontal="left" vertical="top"/>
      <protection hidden="1"/>
    </xf>
    <xf numFmtId="0" fontId="13" fillId="5" borderId="13" xfId="0" applyFont="1" applyFill="1" applyBorder="1" applyAlignment="1" applyProtection="1">
      <alignment horizontal="left" vertical="top"/>
      <protection hidden="1"/>
    </xf>
    <xf numFmtId="0" fontId="0" fillId="7" borderId="0" xfId="0" applyFill="1"/>
    <xf numFmtId="0" fontId="8" fillId="8" borderId="0" xfId="0" applyFont="1" applyFill="1"/>
    <xf numFmtId="0" fontId="8" fillId="9" borderId="0" xfId="0" applyFont="1" applyFill="1"/>
    <xf numFmtId="0" fontId="0" fillId="9" borderId="0" xfId="0" applyFill="1"/>
    <xf numFmtId="0" fontId="9" fillId="3" borderId="17" xfId="0" applyFont="1" applyFill="1" applyBorder="1" applyAlignment="1" applyProtection="1">
      <alignment horizontal="center" vertical="center"/>
      <protection hidden="1"/>
    </xf>
    <xf numFmtId="0" fontId="9" fillId="3" borderId="18" xfId="0" applyFont="1" applyFill="1" applyBorder="1" applyAlignment="1" applyProtection="1">
      <alignment horizontal="center" vertical="center"/>
      <protection hidden="1"/>
    </xf>
    <xf numFmtId="0" fontId="10" fillId="3" borderId="19" xfId="0" applyFont="1" applyFill="1" applyBorder="1" applyAlignment="1" applyProtection="1">
      <alignment horizontal="center" vertical="top"/>
      <protection hidden="1"/>
    </xf>
    <xf numFmtId="3" fontId="5" fillId="0" borderId="6" xfId="0" applyNumberFormat="1" applyFont="1" applyFill="1" applyBorder="1" applyAlignment="1" applyProtection="1">
      <alignment horizontal="left"/>
      <protection locked="0"/>
    </xf>
    <xf numFmtId="0" fontId="5" fillId="0" borderId="13" xfId="0" applyFont="1" applyFill="1" applyBorder="1" applyAlignment="1" applyProtection="1">
      <alignment horizontal="left"/>
      <protection locked="0"/>
    </xf>
    <xf numFmtId="0" fontId="5" fillId="0" borderId="11" xfId="0" applyFont="1" applyFill="1" applyBorder="1" applyAlignment="1" applyProtection="1">
      <alignment horizontal="left"/>
      <protection locked="0"/>
    </xf>
    <xf numFmtId="0" fontId="0" fillId="6" borderId="0" xfId="0" applyFont="1" applyFill="1"/>
    <xf numFmtId="0" fontId="0" fillId="6" borderId="0" xfId="0" applyFill="1"/>
    <xf numFmtId="164" fontId="5" fillId="0" borderId="6" xfId="1" applyNumberFormat="1" applyFont="1" applyFill="1" applyBorder="1" applyAlignment="1" applyProtection="1">
      <alignment horizontal="left"/>
      <protection locked="0"/>
    </xf>
    <xf numFmtId="164" fontId="5" fillId="0" borderId="8" xfId="1" applyNumberFormat="1" applyFont="1" applyFill="1" applyBorder="1" applyAlignment="1" applyProtection="1">
      <alignment horizontal="left"/>
      <protection locked="0"/>
    </xf>
    <xf numFmtId="164" fontId="5" fillId="0" borderId="11" xfId="1" applyNumberFormat="1" applyFont="1" applyFill="1" applyBorder="1" applyAlignment="1" applyProtection="1">
      <alignment horizontal="left"/>
      <protection locked="0"/>
    </xf>
    <xf numFmtId="0" fontId="6" fillId="5" borderId="13" xfId="0" applyFont="1" applyFill="1" applyBorder="1" applyAlignment="1" applyProtection="1">
      <alignment horizontal="left" vertical="top"/>
      <protection hidden="1"/>
    </xf>
    <xf numFmtId="0" fontId="6" fillId="5" borderId="11" xfId="0" applyFont="1" applyFill="1" applyBorder="1" applyAlignment="1" applyProtection="1">
      <alignment horizontal="left" vertical="top" wrapText="1"/>
      <protection hidden="1"/>
    </xf>
    <xf numFmtId="0" fontId="14" fillId="5" borderId="13" xfId="0" applyFont="1" applyFill="1" applyBorder="1" applyAlignment="1" applyProtection="1">
      <alignment horizontal="left" vertical="top"/>
      <protection hidden="1"/>
    </xf>
    <xf numFmtId="0" fontId="6" fillId="5" borderId="11" xfId="0" applyFont="1" applyFill="1" applyBorder="1" applyAlignment="1" applyProtection="1">
      <alignment horizontal="left" vertical="top"/>
      <protection hidden="1"/>
    </xf>
    <xf numFmtId="0" fontId="5" fillId="0" borderId="7" xfId="0" applyFont="1" applyBorder="1" applyAlignment="1" applyProtection="1">
      <alignment horizontal="left"/>
      <protection locked="0"/>
    </xf>
    <xf numFmtId="0" fontId="5" fillId="0" borderId="0" xfId="0" applyFont="1" applyAlignment="1" applyProtection="1">
      <alignment horizontal="left"/>
      <protection locked="0"/>
    </xf>
    <xf numFmtId="164" fontId="5" fillId="0" borderId="0" xfId="0" applyNumberFormat="1" applyFont="1" applyAlignment="1" applyProtection="1">
      <alignment horizontal="left"/>
      <protection locked="0"/>
    </xf>
    <xf numFmtId="0" fontId="5" fillId="0" borderId="18" xfId="0" applyFont="1" applyBorder="1" applyAlignment="1" applyProtection="1">
      <alignment horizontal="left"/>
      <protection locked="0"/>
    </xf>
    <xf numFmtId="0" fontId="5" fillId="0" borderId="8" xfId="0" applyFont="1" applyBorder="1" applyAlignment="1" applyProtection="1">
      <alignment horizontal="left"/>
      <protection locked="0"/>
    </xf>
    <xf numFmtId="164" fontId="5" fillId="0" borderId="8" xfId="0" applyNumberFormat="1" applyFont="1" applyBorder="1" applyAlignment="1" applyProtection="1">
      <alignment horizontal="left"/>
      <protection locked="0"/>
    </xf>
    <xf numFmtId="0" fontId="5" fillId="0" borderId="9" xfId="0" applyFont="1" applyBorder="1" applyAlignment="1" applyProtection="1">
      <alignment horizontal="left"/>
      <protection locked="0"/>
    </xf>
    <xf numFmtId="0" fontId="5" fillId="0" borderId="11" xfId="0" applyFont="1" applyBorder="1" applyAlignment="1" applyProtection="1">
      <alignment horizontal="left"/>
      <protection locked="0"/>
    </xf>
    <xf numFmtId="164" fontId="5" fillId="0" borderId="11" xfId="0" applyNumberFormat="1" applyFont="1" applyBorder="1" applyAlignment="1" applyProtection="1">
      <alignment horizontal="left"/>
      <protection locked="0"/>
    </xf>
    <xf numFmtId="0" fontId="5" fillId="0" borderId="12" xfId="0" applyFont="1" applyBorder="1" applyAlignment="1" applyProtection="1">
      <alignment horizontal="left"/>
      <protection locked="0"/>
    </xf>
    <xf numFmtId="0" fontId="5" fillId="0" borderId="7" xfId="0" applyFont="1" applyFill="1" applyBorder="1" applyAlignment="1" applyProtection="1">
      <alignment horizontal="left" wrapText="1"/>
      <protection locked="0"/>
    </xf>
    <xf numFmtId="0" fontId="5" fillId="0" borderId="9" xfId="0" applyFont="1" applyFill="1" applyBorder="1" applyAlignment="1" applyProtection="1">
      <alignment horizontal="left" wrapText="1"/>
      <protection locked="0"/>
    </xf>
    <xf numFmtId="0" fontId="5" fillId="0" borderId="12" xfId="0" applyFont="1" applyFill="1" applyBorder="1" applyAlignment="1" applyProtection="1">
      <alignment horizontal="left" wrapText="1"/>
      <protection locked="0"/>
    </xf>
    <xf numFmtId="164" fontId="3" fillId="0" borderId="5" xfId="1" applyNumberFormat="1" applyFont="1" applyFill="1" applyBorder="1" applyAlignment="1" applyProtection="1">
      <alignment wrapText="1"/>
      <protection locked="0"/>
    </xf>
    <xf numFmtId="164" fontId="3" fillId="0" borderId="7" xfId="1" applyNumberFormat="1" applyFont="1" applyFill="1" applyBorder="1" applyAlignment="1" applyProtection="1">
      <alignment wrapText="1"/>
      <protection locked="0"/>
    </xf>
    <xf numFmtId="164" fontId="3" fillId="0" borderId="12" xfId="1" applyNumberFormat="1" applyFont="1" applyFill="1" applyBorder="1" applyAlignment="1" applyProtection="1">
      <alignment wrapText="1"/>
      <protection locked="0"/>
    </xf>
    <xf numFmtId="164" fontId="3" fillId="0" borderId="14" xfId="1" applyNumberFormat="1" applyFont="1" applyFill="1" applyBorder="1" applyAlignment="1" applyProtection="1">
      <alignment wrapText="1"/>
      <protection locked="0"/>
    </xf>
    <xf numFmtId="164" fontId="3" fillId="0" borderId="9" xfId="1" applyNumberFormat="1" applyFont="1" applyFill="1" applyBorder="1" applyAlignment="1" applyProtection="1">
      <alignment wrapText="1"/>
      <protection locked="0"/>
    </xf>
    <xf numFmtId="0" fontId="11" fillId="4" borderId="15" xfId="0" applyFont="1" applyFill="1" applyBorder="1" applyAlignment="1" applyProtection="1">
      <alignment horizontal="center"/>
      <protection hidden="1"/>
    </xf>
    <xf numFmtId="165" fontId="5" fillId="0" borderId="6" xfId="1" applyNumberFormat="1" applyFont="1" applyFill="1" applyBorder="1" applyAlignment="1" applyProtection="1">
      <alignment horizontal="left"/>
      <protection locked="0"/>
    </xf>
    <xf numFmtId="165" fontId="5" fillId="0" borderId="0" xfId="1" applyNumberFormat="1" applyFont="1" applyAlignment="1" applyProtection="1">
      <alignment horizontal="left"/>
      <protection locked="0"/>
    </xf>
    <xf numFmtId="165" fontId="5" fillId="0" borderId="8" xfId="1" applyNumberFormat="1" applyFont="1" applyBorder="1" applyAlignment="1" applyProtection="1">
      <alignment horizontal="left"/>
      <protection locked="0"/>
    </xf>
    <xf numFmtId="165" fontId="5" fillId="0" borderId="11" xfId="1" applyNumberFormat="1" applyFont="1" applyBorder="1" applyAlignment="1" applyProtection="1">
      <alignment horizontal="left"/>
      <protection locked="0"/>
    </xf>
    <xf numFmtId="165" fontId="5" fillId="0" borderId="11" xfId="1" applyNumberFormat="1" applyFont="1" applyFill="1" applyBorder="1" applyAlignment="1" applyProtection="1">
      <alignment horizontal="left"/>
      <protection locked="0"/>
    </xf>
    <xf numFmtId="165" fontId="5" fillId="0" borderId="8" xfId="1" applyNumberFormat="1" applyFont="1" applyFill="1" applyBorder="1" applyAlignment="1" applyProtection="1">
      <alignment horizontal="left"/>
      <protection locked="0"/>
    </xf>
    <xf numFmtId="165" fontId="3" fillId="0" borderId="4" xfId="1" applyNumberFormat="1" applyFont="1" applyBorder="1" applyProtection="1">
      <protection locked="0"/>
    </xf>
    <xf numFmtId="165" fontId="7" fillId="5" borderId="4" xfId="1" applyNumberFormat="1" applyFont="1" applyFill="1" applyBorder="1" applyAlignment="1" applyProtection="1">
      <alignment horizontal="left"/>
      <protection hidden="1"/>
    </xf>
    <xf numFmtId="165" fontId="3" fillId="0" borderId="6" xfId="1" applyNumberFormat="1" applyFont="1" applyBorder="1" applyProtection="1">
      <protection locked="0"/>
    </xf>
    <xf numFmtId="165" fontId="7" fillId="5" borderId="6" xfId="1" applyNumberFormat="1" applyFont="1" applyFill="1" applyBorder="1" applyAlignment="1" applyProtection="1">
      <alignment horizontal="left"/>
      <protection hidden="1"/>
    </xf>
    <xf numFmtId="165" fontId="3" fillId="0" borderId="11" xfId="1" applyNumberFormat="1" applyFont="1" applyBorder="1" applyProtection="1">
      <protection locked="0"/>
    </xf>
    <xf numFmtId="165" fontId="7" fillId="5" borderId="11" xfId="1" applyNumberFormat="1" applyFont="1" applyFill="1" applyBorder="1" applyAlignment="1" applyProtection="1">
      <alignment horizontal="left"/>
      <protection hidden="1"/>
    </xf>
    <xf numFmtId="165" fontId="7" fillId="5" borderId="13" xfId="1" applyNumberFormat="1" applyFont="1" applyFill="1" applyBorder="1" applyAlignment="1" applyProtection="1">
      <alignment horizontal="left"/>
      <protection hidden="1"/>
    </xf>
    <xf numFmtId="165" fontId="3" fillId="0" borderId="8" xfId="1" applyNumberFormat="1" applyFont="1" applyBorder="1" applyProtection="1">
      <protection locked="0"/>
    </xf>
    <xf numFmtId="165" fontId="7" fillId="5" borderId="8" xfId="1" applyNumberFormat="1" applyFont="1" applyFill="1" applyBorder="1" applyAlignment="1" applyProtection="1">
      <alignment horizontal="left"/>
      <protection hidden="1"/>
    </xf>
    <xf numFmtId="165" fontId="3" fillId="0" borderId="0" xfId="1" applyNumberFormat="1" applyFont="1" applyProtection="1">
      <protection hidden="1"/>
    </xf>
  </cellXfs>
  <cellStyles count="8">
    <cellStyle name="Hipervínculo" xfId="2" builtinId="8" hidden="1"/>
    <cellStyle name="Hipervínculo" xfId="4" builtinId="8" hidden="1"/>
    <cellStyle name="Hipervínculo" xfId="6" builtinId="8" hidden="1"/>
    <cellStyle name="Hipervínculo visitado" xfId="3" builtinId="9" hidden="1"/>
    <cellStyle name="Hipervínculo visitado" xfId="5" builtinId="9" hidden="1"/>
    <cellStyle name="Hipervínculo visitado" xfId="7" builtinId="9" hidden="1"/>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2505075</xdr:colOff>
          <xdr:row>10</xdr:row>
          <xdr:rowOff>200025</xdr:rowOff>
        </xdr:from>
        <xdr:to>
          <xdr:col>1</xdr:col>
          <xdr:colOff>3467100</xdr:colOff>
          <xdr:row>10</xdr:row>
          <xdr:rowOff>581025</xdr:rowOff>
        </xdr:to>
        <xdr:sp macro="" textlink="">
          <xdr:nvSpPr>
            <xdr:cNvPr id="1031" name="Button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Largo Plazo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2486025</xdr:colOff>
          <xdr:row>35</xdr:row>
          <xdr:rowOff>257175</xdr:rowOff>
        </xdr:from>
        <xdr:to>
          <xdr:col>1</xdr:col>
          <xdr:colOff>3467100</xdr:colOff>
          <xdr:row>35</xdr:row>
          <xdr:rowOff>571500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Corto Plazo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2486025</xdr:colOff>
          <xdr:row>46</xdr:row>
          <xdr:rowOff>257175</xdr:rowOff>
        </xdr:from>
        <xdr:to>
          <xdr:col>1</xdr:col>
          <xdr:colOff>3429000</xdr:colOff>
          <xdr:row>46</xdr:row>
          <xdr:rowOff>561975</xdr:rowOff>
        </xdr:to>
        <xdr:sp macro="" textlink="">
          <xdr:nvSpPr>
            <xdr:cNvPr id="1036" name="Button 12" hidden="1">
              <a:extLst>
                <a:ext uri="{63B3BB69-23CF-44E3-9099-C40C66FF867C}">
                  <a14:compatExt spid="_x0000_s103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Contabilidad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2486025</xdr:colOff>
          <xdr:row>55</xdr:row>
          <xdr:rowOff>161925</xdr:rowOff>
        </xdr:from>
        <xdr:to>
          <xdr:col>1</xdr:col>
          <xdr:colOff>3429000</xdr:colOff>
          <xdr:row>56</xdr:row>
          <xdr:rowOff>190500</xdr:rowOff>
        </xdr:to>
        <xdr:sp macro="" textlink="">
          <xdr:nvSpPr>
            <xdr:cNvPr id="1037" name="Button 13" hidden="1">
              <a:extLst>
                <a:ext uri="{63B3BB69-23CF-44E3-9099-C40C66FF867C}">
                  <a14:compatExt spid="_x0000_s103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Ingresos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2324100</xdr:colOff>
          <xdr:row>85</xdr:row>
          <xdr:rowOff>0</xdr:rowOff>
        </xdr:from>
        <xdr:to>
          <xdr:col>1</xdr:col>
          <xdr:colOff>3305175</xdr:colOff>
          <xdr:row>85</xdr:row>
          <xdr:rowOff>190500</xdr:rowOff>
        </xdr:to>
        <xdr:sp macro="" textlink="">
          <xdr:nvSpPr>
            <xdr:cNvPr id="1039" name="Button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Ingresos y transferencias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xdr:row>
          <xdr:rowOff>28575</xdr:rowOff>
        </xdr:from>
        <xdr:to>
          <xdr:col>3</xdr:col>
          <xdr:colOff>1257300</xdr:colOff>
          <xdr:row>3</xdr:row>
          <xdr:rowOff>0</xdr:rowOff>
        </xdr:to>
        <xdr:sp macro="" textlink="">
          <xdr:nvSpPr>
            <xdr:cNvPr id="1042" name="Button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2:BK101"/>
  <sheetViews>
    <sheetView showGridLines="0" tabSelected="1" zoomScale="55" zoomScaleNormal="55" zoomScalePageLayoutView="75" workbookViewId="0">
      <selection activeCell="B1" sqref="B1"/>
    </sheetView>
  </sheetViews>
  <sheetFormatPr baseColWidth="10" defaultColWidth="10.85546875" defaultRowHeight="15" outlineLevelCol="1" x14ac:dyDescent="0.25"/>
  <cols>
    <col min="1" max="1" width="11.42578125" style="1" customWidth="1" outlineLevel="1"/>
    <col min="2" max="2" width="55" style="1" customWidth="1"/>
    <col min="3" max="3" width="80.7109375" style="1" customWidth="1"/>
    <col min="4" max="4" width="91.85546875" style="1" bestFit="1" customWidth="1"/>
    <col min="5" max="5" width="76.42578125" style="1" customWidth="1"/>
    <col min="6" max="6" width="26.7109375" style="1" customWidth="1"/>
    <col min="7" max="7" width="39.140625" style="1" customWidth="1"/>
    <col min="8" max="8" width="26.7109375" style="1" customWidth="1"/>
    <col min="9" max="9" width="28" style="1" customWidth="1"/>
    <col min="10" max="10" width="31.85546875" style="1" customWidth="1"/>
    <col min="11" max="11" width="24.42578125" style="1" customWidth="1"/>
    <col min="12" max="15" width="26.5703125" style="1" customWidth="1"/>
    <col min="16" max="16" width="27.28515625" style="1" customWidth="1"/>
    <col min="17" max="34" width="24.42578125" style="1" customWidth="1"/>
    <col min="35" max="35" width="19.85546875" style="1" bestFit="1" customWidth="1"/>
    <col min="36" max="36" width="19.85546875" style="1" customWidth="1"/>
    <col min="37" max="59" width="24.42578125" style="1" hidden="1" customWidth="1"/>
    <col min="60" max="61" width="19.85546875" style="1" hidden="1" customWidth="1"/>
    <col min="62" max="62" width="121.7109375" style="1" customWidth="1"/>
    <col min="63" max="63" width="0" style="1" hidden="1" customWidth="1"/>
    <col min="64" max="16384" width="10.85546875" style="1"/>
  </cols>
  <sheetData>
    <row r="2" spans="1:63" ht="21" x14ac:dyDescent="0.35">
      <c r="B2" s="91" t="s">
        <v>0</v>
      </c>
      <c r="C2" s="91"/>
      <c r="D2" s="2"/>
      <c r="E2" s="2"/>
      <c r="F2" s="2"/>
      <c r="G2" s="2"/>
      <c r="H2" s="2"/>
      <c r="I2" s="2"/>
      <c r="J2" s="2"/>
    </row>
    <row r="3" spans="1:63" ht="21" x14ac:dyDescent="0.35">
      <c r="B3" s="17" t="s">
        <v>1</v>
      </c>
      <c r="C3" s="3" t="s">
        <v>411</v>
      </c>
      <c r="D3" s="2"/>
      <c r="E3" s="2"/>
      <c r="F3" s="2"/>
      <c r="G3" s="2"/>
      <c r="H3" s="4"/>
      <c r="I3" s="2"/>
      <c r="J3" s="2"/>
    </row>
    <row r="4" spans="1:63" ht="21" x14ac:dyDescent="0.35">
      <c r="B4" s="17" t="s">
        <v>2</v>
      </c>
      <c r="C4" s="3" t="s">
        <v>436</v>
      </c>
      <c r="D4" s="2"/>
      <c r="E4" s="2"/>
      <c r="F4" s="2"/>
      <c r="G4" s="2"/>
      <c r="H4" s="4"/>
      <c r="I4" s="2"/>
      <c r="J4" s="2"/>
    </row>
    <row r="5" spans="1:63" ht="21" x14ac:dyDescent="0.35">
      <c r="B5" s="17" t="s">
        <v>3</v>
      </c>
      <c r="C5" s="3" t="s">
        <v>457</v>
      </c>
      <c r="D5" s="2"/>
      <c r="E5" s="2"/>
      <c r="F5" s="2"/>
      <c r="G5" s="2"/>
      <c r="H5" s="4"/>
      <c r="I5" s="2"/>
      <c r="J5" s="2"/>
    </row>
    <row r="6" spans="1:63" ht="51" customHeight="1" x14ac:dyDescent="0.35">
      <c r="B6" s="18" t="s">
        <v>77</v>
      </c>
      <c r="C6" s="3" t="s">
        <v>456</v>
      </c>
      <c r="D6" s="2"/>
      <c r="E6" s="2"/>
      <c r="F6" s="2"/>
      <c r="G6" s="2"/>
      <c r="H6" s="4"/>
      <c r="I6" s="2"/>
      <c r="J6" s="2"/>
    </row>
    <row r="8" spans="1:63" ht="93" x14ac:dyDescent="0.35">
      <c r="A8"/>
      <c r="B8" s="10" t="s">
        <v>159</v>
      </c>
      <c r="C8" s="10" t="s">
        <v>158</v>
      </c>
      <c r="D8" s="10" t="s">
        <v>4</v>
      </c>
      <c r="E8" s="10" t="s">
        <v>5</v>
      </c>
      <c r="F8" s="10" t="s">
        <v>80</v>
      </c>
      <c r="G8" s="10" t="s">
        <v>6</v>
      </c>
      <c r="H8" s="10" t="s">
        <v>164</v>
      </c>
      <c r="I8" s="10" t="s">
        <v>78</v>
      </c>
      <c r="J8" s="10" t="s">
        <v>370</v>
      </c>
      <c r="K8" s="10" t="s">
        <v>8</v>
      </c>
      <c r="L8" s="11" t="s">
        <v>371</v>
      </c>
      <c r="M8" s="11" t="s">
        <v>371</v>
      </c>
      <c r="N8" s="11" t="s">
        <v>371</v>
      </c>
      <c r="O8" s="11" t="s">
        <v>371</v>
      </c>
      <c r="P8" s="11" t="s">
        <v>371</v>
      </c>
      <c r="Q8" s="10" t="s">
        <v>372</v>
      </c>
      <c r="R8" s="10" t="s">
        <v>372</v>
      </c>
      <c r="S8" s="10" t="s">
        <v>372</v>
      </c>
      <c r="T8" s="10" t="s">
        <v>372</v>
      </c>
      <c r="U8" s="10" t="s">
        <v>372</v>
      </c>
      <c r="V8" s="11" t="s">
        <v>373</v>
      </c>
      <c r="W8" s="11" t="s">
        <v>373</v>
      </c>
      <c r="X8" s="11" t="s">
        <v>373</v>
      </c>
      <c r="Y8" s="11" t="s">
        <v>373</v>
      </c>
      <c r="Z8" s="11" t="s">
        <v>373</v>
      </c>
      <c r="AA8" s="11" t="s">
        <v>374</v>
      </c>
      <c r="AB8" s="11" t="s">
        <v>374</v>
      </c>
      <c r="AC8" s="11" t="s">
        <v>374</v>
      </c>
      <c r="AD8" s="11" t="s">
        <v>374</v>
      </c>
      <c r="AE8" s="11" t="s">
        <v>374</v>
      </c>
      <c r="AF8" s="11" t="s">
        <v>375</v>
      </c>
      <c r="AG8" s="11" t="s">
        <v>375</v>
      </c>
      <c r="AH8" s="11" t="s">
        <v>375</v>
      </c>
      <c r="AI8" s="11" t="s">
        <v>375</v>
      </c>
      <c r="AJ8" s="11" t="s">
        <v>375</v>
      </c>
      <c r="AK8" s="11" t="s">
        <v>371</v>
      </c>
      <c r="AL8" s="11" t="s">
        <v>371</v>
      </c>
      <c r="AM8" s="11" t="s">
        <v>371</v>
      </c>
      <c r="AN8" s="11" t="s">
        <v>371</v>
      </c>
      <c r="AO8" s="11" t="s">
        <v>371</v>
      </c>
      <c r="AP8" s="10" t="s">
        <v>372</v>
      </c>
      <c r="AQ8" s="10" t="s">
        <v>372</v>
      </c>
      <c r="AR8" s="10" t="s">
        <v>372</v>
      </c>
      <c r="AS8" s="10" t="s">
        <v>372</v>
      </c>
      <c r="AT8" s="10" t="s">
        <v>372</v>
      </c>
      <c r="AU8" s="11" t="s">
        <v>373</v>
      </c>
      <c r="AV8" s="11" t="s">
        <v>373</v>
      </c>
      <c r="AW8" s="11" t="s">
        <v>373</v>
      </c>
      <c r="AX8" s="11" t="s">
        <v>373</v>
      </c>
      <c r="AY8" s="11" t="s">
        <v>373</v>
      </c>
      <c r="AZ8" s="11" t="s">
        <v>374</v>
      </c>
      <c r="BA8" s="11" t="s">
        <v>374</v>
      </c>
      <c r="BB8" s="11" t="s">
        <v>374</v>
      </c>
      <c r="BC8" s="11" t="s">
        <v>374</v>
      </c>
      <c r="BD8" s="11" t="s">
        <v>374</v>
      </c>
      <c r="BE8" s="11" t="s">
        <v>375</v>
      </c>
      <c r="BF8" s="11" t="s">
        <v>375</v>
      </c>
      <c r="BG8" s="11" t="s">
        <v>375</v>
      </c>
      <c r="BH8" s="11" t="s">
        <v>375</v>
      </c>
      <c r="BI8" s="11" t="s">
        <v>375</v>
      </c>
      <c r="BJ8" s="58" t="s">
        <v>13</v>
      </c>
    </row>
    <row r="9" spans="1:63" ht="23.25" x14ac:dyDescent="0.35">
      <c r="A9"/>
      <c r="B9" s="12"/>
      <c r="C9" s="12"/>
      <c r="D9" s="12"/>
      <c r="E9" s="12"/>
      <c r="F9" s="12"/>
      <c r="G9" s="12"/>
      <c r="H9" s="12"/>
      <c r="I9" s="12"/>
      <c r="J9" s="12"/>
      <c r="K9" s="12"/>
      <c r="L9" s="13">
        <v>2016</v>
      </c>
      <c r="M9" s="13">
        <v>2016</v>
      </c>
      <c r="N9" s="13">
        <v>2016</v>
      </c>
      <c r="O9" s="13">
        <v>2016</v>
      </c>
      <c r="P9" s="13">
        <v>2016</v>
      </c>
      <c r="Q9" s="13">
        <v>2016</v>
      </c>
      <c r="R9" s="13">
        <v>2016</v>
      </c>
      <c r="S9" s="13">
        <v>2016</v>
      </c>
      <c r="T9" s="13">
        <v>2016</v>
      </c>
      <c r="U9" s="13">
        <v>2016</v>
      </c>
      <c r="V9" s="13">
        <v>2016</v>
      </c>
      <c r="W9" s="13">
        <v>2016</v>
      </c>
      <c r="X9" s="13">
        <v>2016</v>
      </c>
      <c r="Y9" s="13">
        <v>2016</v>
      </c>
      <c r="Z9" s="13">
        <v>2016</v>
      </c>
      <c r="AA9" s="13">
        <v>2016</v>
      </c>
      <c r="AB9" s="13">
        <v>2016</v>
      </c>
      <c r="AC9" s="13">
        <v>2016</v>
      </c>
      <c r="AD9" s="13">
        <v>2016</v>
      </c>
      <c r="AE9" s="13">
        <v>2016</v>
      </c>
      <c r="AF9" s="13">
        <v>2016</v>
      </c>
      <c r="AG9" s="13">
        <v>2016</v>
      </c>
      <c r="AH9" s="13">
        <v>2016</v>
      </c>
      <c r="AI9" s="13">
        <v>2016</v>
      </c>
      <c r="AJ9" s="13">
        <v>2016</v>
      </c>
      <c r="AK9" s="13">
        <v>2017</v>
      </c>
      <c r="AL9" s="13">
        <v>2017</v>
      </c>
      <c r="AM9" s="13">
        <v>2017</v>
      </c>
      <c r="AN9" s="13">
        <v>2017</v>
      </c>
      <c r="AO9" s="13">
        <v>2017</v>
      </c>
      <c r="AP9" s="13">
        <v>2017</v>
      </c>
      <c r="AQ9" s="13">
        <v>2017</v>
      </c>
      <c r="AR9" s="13">
        <v>2017</v>
      </c>
      <c r="AS9" s="13">
        <v>2017</v>
      </c>
      <c r="AT9" s="13">
        <v>2017</v>
      </c>
      <c r="AU9" s="13">
        <v>2017</v>
      </c>
      <c r="AV9" s="13">
        <v>2017</v>
      </c>
      <c r="AW9" s="13">
        <v>2017</v>
      </c>
      <c r="AX9" s="13">
        <v>2017</v>
      </c>
      <c r="AY9" s="13">
        <v>2017</v>
      </c>
      <c r="AZ9" s="13">
        <v>2017</v>
      </c>
      <c r="BA9" s="13">
        <v>2017</v>
      </c>
      <c r="BB9" s="13">
        <v>2017</v>
      </c>
      <c r="BC9" s="13">
        <v>2017</v>
      </c>
      <c r="BD9" s="13">
        <v>2017</v>
      </c>
      <c r="BE9" s="13">
        <v>2017</v>
      </c>
      <c r="BF9" s="13">
        <v>2017</v>
      </c>
      <c r="BG9" s="13">
        <v>2017</v>
      </c>
      <c r="BH9" s="13">
        <v>2017</v>
      </c>
      <c r="BI9" s="13">
        <v>2017</v>
      </c>
      <c r="BJ9" s="59"/>
    </row>
    <row r="10" spans="1:63" ht="23.25" x14ac:dyDescent="0.25">
      <c r="A10"/>
      <c r="B10" s="14"/>
      <c r="C10" s="14"/>
      <c r="D10" s="14"/>
      <c r="E10" s="15"/>
      <c r="F10" s="15"/>
      <c r="G10" s="14"/>
      <c r="H10" s="14"/>
      <c r="I10" s="15"/>
      <c r="J10" s="15"/>
      <c r="K10" s="15"/>
      <c r="L10" s="16" t="s">
        <v>14</v>
      </c>
      <c r="M10" s="16" t="s">
        <v>15</v>
      </c>
      <c r="N10" s="16" t="s">
        <v>16</v>
      </c>
      <c r="O10" s="16" t="s">
        <v>17</v>
      </c>
      <c r="P10" s="16" t="s">
        <v>168</v>
      </c>
      <c r="Q10" s="16" t="s">
        <v>14</v>
      </c>
      <c r="R10" s="16" t="s">
        <v>15</v>
      </c>
      <c r="S10" s="16" t="s">
        <v>16</v>
      </c>
      <c r="T10" s="16" t="s">
        <v>17</v>
      </c>
      <c r="U10" s="16" t="s">
        <v>168</v>
      </c>
      <c r="V10" s="16" t="s">
        <v>14</v>
      </c>
      <c r="W10" s="16" t="s">
        <v>15</v>
      </c>
      <c r="X10" s="16" t="s">
        <v>16</v>
      </c>
      <c r="Y10" s="16" t="s">
        <v>17</v>
      </c>
      <c r="Z10" s="16" t="s">
        <v>168</v>
      </c>
      <c r="AA10" s="16" t="s">
        <v>14</v>
      </c>
      <c r="AB10" s="16" t="s">
        <v>15</v>
      </c>
      <c r="AC10" s="16" t="s">
        <v>16</v>
      </c>
      <c r="AD10" s="16" t="s">
        <v>17</v>
      </c>
      <c r="AE10" s="16" t="s">
        <v>168</v>
      </c>
      <c r="AF10" s="16" t="s">
        <v>14</v>
      </c>
      <c r="AG10" s="16" t="s">
        <v>15</v>
      </c>
      <c r="AH10" s="16" t="s">
        <v>16</v>
      </c>
      <c r="AI10" s="16" t="s">
        <v>17</v>
      </c>
      <c r="AJ10" s="16" t="s">
        <v>168</v>
      </c>
      <c r="AK10" s="16" t="s">
        <v>14</v>
      </c>
      <c r="AL10" s="16" t="s">
        <v>15</v>
      </c>
      <c r="AM10" s="16" t="s">
        <v>16</v>
      </c>
      <c r="AN10" s="16" t="s">
        <v>17</v>
      </c>
      <c r="AO10" s="16" t="s">
        <v>168</v>
      </c>
      <c r="AP10" s="16" t="s">
        <v>14</v>
      </c>
      <c r="AQ10" s="16" t="s">
        <v>15</v>
      </c>
      <c r="AR10" s="16" t="s">
        <v>16</v>
      </c>
      <c r="AS10" s="16" t="s">
        <v>17</v>
      </c>
      <c r="AT10" s="16" t="s">
        <v>168</v>
      </c>
      <c r="AU10" s="16" t="s">
        <v>14</v>
      </c>
      <c r="AV10" s="16" t="s">
        <v>15</v>
      </c>
      <c r="AW10" s="16" t="s">
        <v>16</v>
      </c>
      <c r="AX10" s="16" t="s">
        <v>17</v>
      </c>
      <c r="AY10" s="16" t="s">
        <v>168</v>
      </c>
      <c r="AZ10" s="16" t="s">
        <v>14</v>
      </c>
      <c r="BA10" s="16" t="s">
        <v>15</v>
      </c>
      <c r="BB10" s="16" t="s">
        <v>16</v>
      </c>
      <c r="BC10" s="16" t="s">
        <v>17</v>
      </c>
      <c r="BD10" s="16" t="s">
        <v>168</v>
      </c>
      <c r="BE10" s="16" t="s">
        <v>14</v>
      </c>
      <c r="BF10" s="16" t="s">
        <v>15</v>
      </c>
      <c r="BG10" s="16" t="s">
        <v>16</v>
      </c>
      <c r="BH10" s="16" t="s">
        <v>17</v>
      </c>
      <c r="BI10" s="16" t="s">
        <v>168</v>
      </c>
      <c r="BJ10" s="60"/>
    </row>
    <row r="11" spans="1:63" ht="63" customHeight="1" x14ac:dyDescent="0.35">
      <c r="B11" s="22" t="s">
        <v>160</v>
      </c>
      <c r="C11" s="22" t="s">
        <v>378</v>
      </c>
      <c r="D11" s="5" t="s">
        <v>90</v>
      </c>
      <c r="E11" s="5" t="s">
        <v>388</v>
      </c>
      <c r="F11" s="5" t="s">
        <v>440</v>
      </c>
      <c r="G11" s="5" t="s">
        <v>156</v>
      </c>
      <c r="H11" s="5"/>
      <c r="I11" s="5" t="s">
        <v>438</v>
      </c>
      <c r="J11" s="66">
        <v>6878417489.0699997</v>
      </c>
      <c r="K11" s="5" t="s">
        <v>481</v>
      </c>
      <c r="L11" s="92">
        <v>6835817182.3900003</v>
      </c>
      <c r="M11" s="92">
        <v>6833171401.3500004</v>
      </c>
      <c r="N11" s="92">
        <v>6830388378.6000004</v>
      </c>
      <c r="O11" s="92">
        <v>6827460995.1099997</v>
      </c>
      <c r="P11" s="92">
        <v>6827460995.1099997</v>
      </c>
      <c r="Q11" s="92">
        <v>2515307.2400000002</v>
      </c>
      <c r="R11" s="92">
        <v>2645781.04</v>
      </c>
      <c r="S11" s="92">
        <v>2783022.76</v>
      </c>
      <c r="T11" s="92">
        <v>2927383.48</v>
      </c>
      <c r="U11" s="92">
        <v>10871494.52</v>
      </c>
      <c r="V11" s="92">
        <v>90260343.900000006</v>
      </c>
      <c r="W11" s="92">
        <v>97746973.390000001</v>
      </c>
      <c r="X11" s="92">
        <v>104014519.98</v>
      </c>
      <c r="Y11" s="92">
        <v>114462719.16</v>
      </c>
      <c r="Z11" s="92">
        <v>406484556.43000001</v>
      </c>
      <c r="AA11" s="92"/>
      <c r="AB11" s="92"/>
      <c r="AC11" s="92"/>
      <c r="AD11" s="92"/>
      <c r="AE11" s="92"/>
      <c r="AF11" s="92"/>
      <c r="AG11" s="92"/>
      <c r="AH11" s="92"/>
      <c r="AI11" s="92"/>
      <c r="AJ11" s="92"/>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83"/>
      <c r="BK11" s="49"/>
    </row>
    <row r="12" spans="1:63" ht="21" x14ac:dyDescent="0.35">
      <c r="B12" s="23"/>
      <c r="C12" s="23"/>
      <c r="D12" s="74" t="s">
        <v>90</v>
      </c>
      <c r="E12" s="74" t="s">
        <v>388</v>
      </c>
      <c r="F12" s="74" t="s">
        <v>441</v>
      </c>
      <c r="G12" s="74" t="s">
        <v>156</v>
      </c>
      <c r="H12" s="74"/>
      <c r="I12" s="74" t="s">
        <v>442</v>
      </c>
      <c r="J12" s="75">
        <v>4157002513.02</v>
      </c>
      <c r="K12" s="74" t="s">
        <v>481</v>
      </c>
      <c r="L12" s="93">
        <v>4152640835.8400002</v>
      </c>
      <c r="M12" s="93">
        <v>4151033569.5700002</v>
      </c>
      <c r="N12" s="93">
        <v>4149342931.3200002</v>
      </c>
      <c r="O12" s="93">
        <v>4147564596.4299998</v>
      </c>
      <c r="P12" s="93">
        <v>4147564596.4299998</v>
      </c>
      <c r="Q12" s="93">
        <v>1528005.69</v>
      </c>
      <c r="R12" s="93">
        <v>1607266.27</v>
      </c>
      <c r="S12" s="93">
        <v>1690638.25</v>
      </c>
      <c r="T12" s="93">
        <v>1778334.89</v>
      </c>
      <c r="U12" s="93">
        <v>6604245.0899999999</v>
      </c>
      <c r="V12" s="93">
        <v>55356578.740000002</v>
      </c>
      <c r="W12" s="93">
        <v>59910146.57</v>
      </c>
      <c r="X12" s="93">
        <v>63717362.479999997</v>
      </c>
      <c r="Y12" s="93">
        <v>70058481.079999998</v>
      </c>
      <c r="Z12" s="93">
        <v>249042568.88</v>
      </c>
      <c r="AA12" s="93"/>
      <c r="AB12" s="93"/>
      <c r="AC12" s="93"/>
      <c r="AD12" s="93"/>
      <c r="AE12" s="93"/>
      <c r="AF12" s="93"/>
      <c r="AG12" s="93"/>
      <c r="AH12" s="93"/>
      <c r="AI12" s="93"/>
      <c r="AJ12" s="93"/>
      <c r="AK12" s="73"/>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83"/>
      <c r="BK12" s="49"/>
    </row>
    <row r="13" spans="1:63" ht="21" x14ac:dyDescent="0.35">
      <c r="B13" s="23"/>
      <c r="C13" s="23"/>
      <c r="D13" s="77" t="s">
        <v>90</v>
      </c>
      <c r="E13" s="77" t="s">
        <v>385</v>
      </c>
      <c r="F13" s="77" t="s">
        <v>443</v>
      </c>
      <c r="G13" s="77" t="s">
        <v>156</v>
      </c>
      <c r="H13" s="77"/>
      <c r="I13" s="77" t="s">
        <v>444</v>
      </c>
      <c r="J13" s="78">
        <v>3788815532.0100002</v>
      </c>
      <c r="K13" s="77" t="s">
        <v>481</v>
      </c>
      <c r="L13" s="94">
        <v>3763947045.8499999</v>
      </c>
      <c r="M13" s="94">
        <v>3756640219.8499999</v>
      </c>
      <c r="N13" s="94">
        <v>3749033454.8499999</v>
      </c>
      <c r="O13" s="94">
        <v>3741114438.8499999</v>
      </c>
      <c r="P13" s="94">
        <v>3741114438.8499999</v>
      </c>
      <c r="Q13" s="94">
        <v>7018713</v>
      </c>
      <c r="R13" s="94">
        <v>7306826</v>
      </c>
      <c r="S13" s="94">
        <v>7606765</v>
      </c>
      <c r="T13" s="94">
        <v>7919016</v>
      </c>
      <c r="U13" s="94">
        <v>29851320</v>
      </c>
      <c r="V13" s="94">
        <v>47333372.960000001</v>
      </c>
      <c r="W13" s="94">
        <v>51295110.920000002</v>
      </c>
      <c r="X13" s="94">
        <v>54657785.210000001</v>
      </c>
      <c r="Y13" s="94">
        <v>60326965.450000003</v>
      </c>
      <c r="Z13" s="94">
        <v>213613234.53999999</v>
      </c>
      <c r="AA13" s="94"/>
      <c r="AB13" s="94"/>
      <c r="AC13" s="94"/>
      <c r="AD13" s="94"/>
      <c r="AE13" s="94"/>
      <c r="AF13" s="94"/>
      <c r="AG13" s="94"/>
      <c r="AH13" s="94"/>
      <c r="AI13" s="94"/>
      <c r="AJ13" s="94"/>
      <c r="AK13" s="7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83"/>
      <c r="BK13" s="49"/>
    </row>
    <row r="14" spans="1:63" ht="21" x14ac:dyDescent="0.35">
      <c r="B14" s="23"/>
      <c r="C14" s="23"/>
      <c r="D14" s="77" t="s">
        <v>90</v>
      </c>
      <c r="E14" s="77" t="s">
        <v>385</v>
      </c>
      <c r="F14" s="77" t="s">
        <v>445</v>
      </c>
      <c r="G14" s="77" t="s">
        <v>156</v>
      </c>
      <c r="H14" s="77"/>
      <c r="I14" s="77" t="s">
        <v>446</v>
      </c>
      <c r="J14" s="78">
        <v>3381748007.4000001</v>
      </c>
      <c r="K14" s="77" t="s">
        <v>481</v>
      </c>
      <c r="L14" s="94">
        <v>3363663332.4000001</v>
      </c>
      <c r="M14" s="94">
        <v>3357133564.4000001</v>
      </c>
      <c r="N14" s="94">
        <v>3350335754.4000001</v>
      </c>
      <c r="O14" s="94">
        <v>3343258900.4000001</v>
      </c>
      <c r="P14" s="94">
        <v>3343258900.4000001</v>
      </c>
      <c r="Q14" s="94">
        <v>6272295</v>
      </c>
      <c r="R14" s="94">
        <v>6529768</v>
      </c>
      <c r="S14" s="94">
        <v>6797810</v>
      </c>
      <c r="T14" s="94">
        <v>7076854</v>
      </c>
      <c r="U14" s="94">
        <v>26676727</v>
      </c>
      <c r="V14" s="94">
        <v>42299620.369999997</v>
      </c>
      <c r="W14" s="94">
        <v>45840040.210000001</v>
      </c>
      <c r="X14" s="94">
        <v>48845104.840000004</v>
      </c>
      <c r="Y14" s="94">
        <v>53911386.030000001</v>
      </c>
      <c r="Z14" s="94">
        <v>190896151.46000001</v>
      </c>
      <c r="AA14" s="94"/>
      <c r="AB14" s="94"/>
      <c r="AC14" s="94"/>
      <c r="AD14" s="94"/>
      <c r="AE14" s="94"/>
      <c r="AF14" s="94"/>
      <c r="AG14" s="94"/>
      <c r="AH14" s="94"/>
      <c r="AI14" s="94"/>
      <c r="AJ14" s="94"/>
      <c r="AK14" s="79"/>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84"/>
      <c r="BK14" s="49"/>
    </row>
    <row r="15" spans="1:63" ht="21" x14ac:dyDescent="0.35">
      <c r="B15" s="23"/>
      <c r="C15" s="23"/>
      <c r="D15" s="77" t="s">
        <v>90</v>
      </c>
      <c r="E15" s="77" t="s">
        <v>385</v>
      </c>
      <c r="F15" s="77" t="s">
        <v>447</v>
      </c>
      <c r="G15" s="77" t="s">
        <v>156</v>
      </c>
      <c r="H15" s="77"/>
      <c r="I15" s="77" t="s">
        <v>446</v>
      </c>
      <c r="J15" s="78">
        <v>1198636988.0799999</v>
      </c>
      <c r="K15" s="77" t="s">
        <v>481</v>
      </c>
      <c r="L15" s="94">
        <v>1190769550.3299999</v>
      </c>
      <c r="M15" s="94">
        <v>1188457950.3299999</v>
      </c>
      <c r="N15" s="94">
        <v>1186051460.3299999</v>
      </c>
      <c r="O15" s="94">
        <v>1183546187.3299999</v>
      </c>
      <c r="P15" s="94">
        <v>1183546187.3299999</v>
      </c>
      <c r="Q15" s="94">
        <v>2220452</v>
      </c>
      <c r="R15" s="94">
        <v>2311600</v>
      </c>
      <c r="S15" s="94">
        <v>2406490</v>
      </c>
      <c r="T15" s="94">
        <v>2505273</v>
      </c>
      <c r="U15" s="94">
        <v>9443815</v>
      </c>
      <c r="V15" s="94">
        <v>14974477.039999999</v>
      </c>
      <c r="W15" s="94">
        <v>16227820.23</v>
      </c>
      <c r="X15" s="94">
        <v>17291642.609999999</v>
      </c>
      <c r="Y15" s="94">
        <v>19085155.129999999</v>
      </c>
      <c r="Z15" s="94">
        <v>67579095</v>
      </c>
      <c r="AA15" s="94"/>
      <c r="AB15" s="94"/>
      <c r="AC15" s="94"/>
      <c r="AD15" s="94"/>
      <c r="AE15" s="94"/>
      <c r="AF15" s="94"/>
      <c r="AG15" s="94"/>
      <c r="AH15" s="94"/>
      <c r="AI15" s="94"/>
      <c r="AJ15" s="94"/>
      <c r="AK15" s="79"/>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84"/>
      <c r="BK15" s="49"/>
    </row>
    <row r="16" spans="1:63" ht="21" x14ac:dyDescent="0.35">
      <c r="B16" s="23"/>
      <c r="C16" s="23"/>
      <c r="D16" s="77" t="s">
        <v>90</v>
      </c>
      <c r="E16" s="77" t="s">
        <v>393</v>
      </c>
      <c r="F16" s="77" t="s">
        <v>448</v>
      </c>
      <c r="G16" s="77" t="s">
        <v>156</v>
      </c>
      <c r="H16" s="77"/>
      <c r="I16" s="77" t="s">
        <v>446</v>
      </c>
      <c r="J16" s="78">
        <v>6432596506.5799999</v>
      </c>
      <c r="K16" s="77" t="s">
        <v>481</v>
      </c>
      <c r="L16" s="94">
        <v>6390375887.96</v>
      </c>
      <c r="M16" s="94">
        <v>6377971287.96</v>
      </c>
      <c r="N16" s="94">
        <v>6365057287.96</v>
      </c>
      <c r="O16" s="94">
        <v>6351613287.96</v>
      </c>
      <c r="P16" s="94">
        <v>6351613287.96</v>
      </c>
      <c r="Q16" s="94">
        <v>11915800</v>
      </c>
      <c r="R16" s="94">
        <v>12404600</v>
      </c>
      <c r="S16" s="94">
        <v>12914000</v>
      </c>
      <c r="T16" s="94">
        <v>13444000</v>
      </c>
      <c r="U16" s="94">
        <v>50678400</v>
      </c>
      <c r="V16" s="94">
        <v>80905046.069999993</v>
      </c>
      <c r="W16" s="94">
        <v>87740944.049999997</v>
      </c>
      <c r="X16" s="94">
        <v>93448762.209999993</v>
      </c>
      <c r="Y16" s="94">
        <v>103065422.44</v>
      </c>
      <c r="Z16" s="94">
        <v>365160174.75999999</v>
      </c>
      <c r="AA16" s="94"/>
      <c r="AB16" s="94"/>
      <c r="AC16" s="94"/>
      <c r="AD16" s="94"/>
      <c r="AE16" s="94"/>
      <c r="AF16" s="94"/>
      <c r="AG16" s="94"/>
      <c r="AH16" s="94"/>
      <c r="AI16" s="94"/>
      <c r="AJ16" s="94"/>
      <c r="AK16" s="79"/>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84"/>
      <c r="BK16" s="49"/>
    </row>
    <row r="17" spans="2:63" ht="21" x14ac:dyDescent="0.35">
      <c r="B17" s="23"/>
      <c r="C17" s="23"/>
      <c r="D17" s="77" t="s">
        <v>90</v>
      </c>
      <c r="E17" s="77" t="s">
        <v>130</v>
      </c>
      <c r="F17" s="77" t="s">
        <v>437</v>
      </c>
      <c r="G17" s="77" t="s">
        <v>156</v>
      </c>
      <c r="H17" s="77"/>
      <c r="I17" s="77" t="s">
        <v>446</v>
      </c>
      <c r="J17" s="78">
        <v>4160000000</v>
      </c>
      <c r="K17" s="77" t="s">
        <v>481</v>
      </c>
      <c r="L17" s="94">
        <v>3983653920.9099998</v>
      </c>
      <c r="M17" s="94">
        <v>3983539806.6999998</v>
      </c>
      <c r="N17" s="94">
        <v>3983417815.1700001</v>
      </c>
      <c r="O17" s="94">
        <v>3983287402.5599999</v>
      </c>
      <c r="P17" s="94">
        <v>3983287402.5599999</v>
      </c>
      <c r="Q17" s="94">
        <v>106745.55</v>
      </c>
      <c r="R17" s="94">
        <v>114114.21</v>
      </c>
      <c r="S17" s="94">
        <v>121991.53</v>
      </c>
      <c r="T17" s="94">
        <v>130412.61</v>
      </c>
      <c r="U17" s="94">
        <v>473263.9</v>
      </c>
      <c r="V17" s="94">
        <v>67331401.390000001</v>
      </c>
      <c r="W17" s="94">
        <v>63383433.049999997</v>
      </c>
      <c r="X17" s="94">
        <v>67058595.149999999</v>
      </c>
      <c r="Y17" s="94">
        <v>73106217.040000007</v>
      </c>
      <c r="Z17" s="94">
        <v>270879646.63</v>
      </c>
      <c r="AA17" s="94"/>
      <c r="AB17" s="94"/>
      <c r="AC17" s="94"/>
      <c r="AD17" s="94"/>
      <c r="AE17" s="94"/>
      <c r="AF17" s="94"/>
      <c r="AG17" s="94"/>
      <c r="AH17" s="94"/>
      <c r="AI17" s="94"/>
      <c r="AJ17" s="94"/>
      <c r="AK17" s="79"/>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84"/>
      <c r="BK17" s="49"/>
    </row>
    <row r="18" spans="2:63" ht="21.75" thickBot="1" x14ac:dyDescent="0.4">
      <c r="B18" s="23"/>
      <c r="C18" s="23"/>
      <c r="D18" s="80" t="s">
        <v>90</v>
      </c>
      <c r="E18" s="80" t="s">
        <v>134</v>
      </c>
      <c r="F18" s="80" t="s">
        <v>449</v>
      </c>
      <c r="G18" s="80" t="s">
        <v>156</v>
      </c>
      <c r="H18" s="80"/>
      <c r="I18" s="80" t="s">
        <v>446</v>
      </c>
      <c r="J18" s="81">
        <v>3633198396.1399999</v>
      </c>
      <c r="K18" s="80" t="s">
        <v>481</v>
      </c>
      <c r="L18" s="95">
        <v>3613769026.96</v>
      </c>
      <c r="M18" s="95">
        <v>3606753735.6199999</v>
      </c>
      <c r="N18" s="95">
        <v>3599450472.1199999</v>
      </c>
      <c r="O18" s="95">
        <v>3591847415.4099998</v>
      </c>
      <c r="P18" s="95">
        <v>3591847415.4099998</v>
      </c>
      <c r="Q18" s="95">
        <v>6738674.0899999999</v>
      </c>
      <c r="R18" s="95">
        <v>7015291.3399999999</v>
      </c>
      <c r="S18" s="95">
        <v>7303263.5099999998</v>
      </c>
      <c r="T18" s="95">
        <v>7603056.71</v>
      </c>
      <c r="U18" s="95">
        <v>28660285.629999999</v>
      </c>
      <c r="V18" s="95">
        <v>50782469.840000004</v>
      </c>
      <c r="W18" s="95">
        <v>53776195.479999997</v>
      </c>
      <c r="X18" s="95">
        <v>56529871.549999997</v>
      </c>
      <c r="Y18" s="95">
        <v>61920570.57</v>
      </c>
      <c r="Z18" s="95">
        <v>223009107.43000001</v>
      </c>
      <c r="AA18" s="95"/>
      <c r="AB18" s="95"/>
      <c r="AC18" s="95"/>
      <c r="AD18" s="95"/>
      <c r="AE18" s="95"/>
      <c r="AF18" s="95"/>
      <c r="AG18" s="95"/>
      <c r="AH18" s="95"/>
      <c r="AI18" s="95"/>
      <c r="AJ18" s="95"/>
      <c r="AK18" s="79"/>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84"/>
      <c r="BK18" s="49"/>
    </row>
    <row r="19" spans="2:63" ht="21.75" thickBot="1" x14ac:dyDescent="0.4">
      <c r="B19" s="23"/>
      <c r="C19" s="23"/>
      <c r="D19" s="80" t="s">
        <v>90</v>
      </c>
      <c r="E19" s="80" t="s">
        <v>391</v>
      </c>
      <c r="F19" s="80" t="s">
        <v>450</v>
      </c>
      <c r="G19" s="80" t="s">
        <v>156</v>
      </c>
      <c r="H19" s="80"/>
      <c r="I19" s="80" t="s">
        <v>446</v>
      </c>
      <c r="J19" s="81">
        <v>2064287384.01</v>
      </c>
      <c r="K19" s="80" t="s">
        <v>481</v>
      </c>
      <c r="L19" s="95">
        <v>2053248129.53</v>
      </c>
      <c r="M19" s="95">
        <v>2049262226.25</v>
      </c>
      <c r="N19" s="95">
        <v>2045112704.79</v>
      </c>
      <c r="O19" s="95">
        <v>2040792848.75</v>
      </c>
      <c r="P19" s="95">
        <v>2040792848.75</v>
      </c>
      <c r="Q19" s="95">
        <v>3828736.66</v>
      </c>
      <c r="R19" s="95">
        <v>3985903.28</v>
      </c>
      <c r="S19" s="95">
        <v>4149521.46</v>
      </c>
      <c r="T19" s="95">
        <v>4319856.04</v>
      </c>
      <c r="U19" s="95">
        <v>16284017.439999999</v>
      </c>
      <c r="V19" s="95">
        <v>32231140.609999999</v>
      </c>
      <c r="W19" s="95">
        <v>34484121.549999997</v>
      </c>
      <c r="X19" s="95">
        <v>36305580.68</v>
      </c>
      <c r="Y19" s="95">
        <v>39314419.640000001</v>
      </c>
      <c r="Z19" s="95">
        <v>142335262.47999999</v>
      </c>
      <c r="AA19" s="95"/>
      <c r="AB19" s="95"/>
      <c r="AC19" s="95"/>
      <c r="AD19" s="95"/>
      <c r="AE19" s="95"/>
      <c r="AF19" s="95"/>
      <c r="AG19" s="95"/>
      <c r="AH19" s="95"/>
      <c r="AI19" s="95"/>
      <c r="AJ19" s="95"/>
      <c r="AK19" s="79"/>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84"/>
      <c r="BK19" s="49"/>
    </row>
    <row r="20" spans="2:63" ht="21.75" thickBot="1" x14ac:dyDescent="0.4">
      <c r="B20" s="23"/>
      <c r="C20" s="23"/>
      <c r="D20" s="80" t="s">
        <v>90</v>
      </c>
      <c r="E20" s="80" t="s">
        <v>400</v>
      </c>
      <c r="F20" s="80" t="s">
        <v>451</v>
      </c>
      <c r="G20" s="80" t="s">
        <v>156</v>
      </c>
      <c r="H20" s="80"/>
      <c r="I20" s="80" t="s">
        <v>446</v>
      </c>
      <c r="J20" s="81">
        <v>1298334860</v>
      </c>
      <c r="K20" s="80" t="s">
        <v>481</v>
      </c>
      <c r="L20" s="95">
        <v>1291391713</v>
      </c>
      <c r="M20" s="95">
        <v>1288884777</v>
      </c>
      <c r="N20" s="95">
        <v>1286274932</v>
      </c>
      <c r="O20" s="95">
        <v>1283557956</v>
      </c>
      <c r="P20" s="95">
        <v>1283557956</v>
      </c>
      <c r="Q20" s="95">
        <v>2408086</v>
      </c>
      <c r="R20" s="95">
        <v>2506936</v>
      </c>
      <c r="S20" s="95">
        <v>2609845</v>
      </c>
      <c r="T20" s="95">
        <v>2716976</v>
      </c>
      <c r="U20" s="95">
        <v>10241843</v>
      </c>
      <c r="V20" s="95">
        <v>17820425.690000001</v>
      </c>
      <c r="W20" s="95">
        <v>19215195.27</v>
      </c>
      <c r="X20" s="95">
        <v>20365707.84</v>
      </c>
      <c r="Y20" s="95">
        <v>22289967.809999999</v>
      </c>
      <c r="Z20" s="95">
        <v>79691296.599999994</v>
      </c>
      <c r="AA20" s="95"/>
      <c r="AB20" s="95"/>
      <c r="AC20" s="95"/>
      <c r="AD20" s="95"/>
      <c r="AE20" s="95"/>
      <c r="AF20" s="95"/>
      <c r="AG20" s="95"/>
      <c r="AH20" s="95"/>
      <c r="AI20" s="95"/>
      <c r="AJ20" s="95"/>
      <c r="AK20" s="79"/>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84"/>
      <c r="BK20" s="49"/>
    </row>
    <row r="21" spans="2:63" ht="42.75" thickBot="1" x14ac:dyDescent="0.4">
      <c r="B21" s="23"/>
      <c r="C21" s="23"/>
      <c r="D21" s="80" t="s">
        <v>398</v>
      </c>
      <c r="E21" s="80" t="s">
        <v>130</v>
      </c>
      <c r="F21" s="80" t="s">
        <v>452</v>
      </c>
      <c r="G21" s="80" t="s">
        <v>156</v>
      </c>
      <c r="H21" s="80"/>
      <c r="I21" s="80" t="s">
        <v>446</v>
      </c>
      <c r="J21" s="81" t="s">
        <v>453</v>
      </c>
      <c r="K21" s="80" t="s">
        <v>481</v>
      </c>
      <c r="L21" s="95"/>
      <c r="M21" s="95"/>
      <c r="N21" s="95"/>
      <c r="O21" s="95"/>
      <c r="P21" s="95"/>
      <c r="Q21" s="95"/>
      <c r="R21" s="95"/>
      <c r="S21" s="95"/>
      <c r="T21" s="95"/>
      <c r="U21" s="95"/>
      <c r="V21" s="95">
        <v>12488641</v>
      </c>
      <c r="W21" s="95">
        <v>12608845.93</v>
      </c>
      <c r="X21" s="95">
        <v>12591029.68</v>
      </c>
      <c r="Y21" s="95">
        <v>12435934.5</v>
      </c>
      <c r="Z21" s="95">
        <v>50124451</v>
      </c>
      <c r="AA21" s="95"/>
      <c r="AB21" s="95"/>
      <c r="AC21" s="95"/>
      <c r="AD21" s="95"/>
      <c r="AE21" s="95"/>
      <c r="AF21" s="95"/>
      <c r="AG21" s="95"/>
      <c r="AH21" s="95"/>
      <c r="AI21" s="95"/>
      <c r="AJ21" s="95"/>
      <c r="AK21" s="79"/>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84" t="s">
        <v>484</v>
      </c>
      <c r="BK21" s="49"/>
    </row>
    <row r="22" spans="2:63" ht="63.75" thickBot="1" x14ac:dyDescent="0.4">
      <c r="B22" s="23"/>
      <c r="C22" s="23"/>
      <c r="D22" s="80" t="s">
        <v>90</v>
      </c>
      <c r="E22" s="80" t="s">
        <v>393</v>
      </c>
      <c r="F22" s="80" t="s">
        <v>454</v>
      </c>
      <c r="G22" s="80" t="s">
        <v>105</v>
      </c>
      <c r="H22" s="80"/>
      <c r="I22" s="80" t="s">
        <v>455</v>
      </c>
      <c r="J22" s="81">
        <v>608000000</v>
      </c>
      <c r="K22" s="80" t="s">
        <v>481</v>
      </c>
      <c r="L22" s="95">
        <v>596929451</v>
      </c>
      <c r="M22" s="95">
        <v>596929451</v>
      </c>
      <c r="N22" s="95">
        <v>596929451</v>
      </c>
      <c r="O22" s="95">
        <v>447029945.60000002</v>
      </c>
      <c r="P22" s="95">
        <v>447029945.60000002</v>
      </c>
      <c r="Q22" s="95"/>
      <c r="R22" s="95"/>
      <c r="S22" s="95"/>
      <c r="T22" s="95"/>
      <c r="U22" s="95"/>
      <c r="V22" s="95">
        <v>13091566</v>
      </c>
      <c r="W22" s="95">
        <v>13091565.720000001</v>
      </c>
      <c r="X22" s="95">
        <v>13091566</v>
      </c>
      <c r="Y22" s="95">
        <v>13091565.720000001</v>
      </c>
      <c r="Z22" s="95">
        <v>52366263</v>
      </c>
      <c r="AA22" s="95"/>
      <c r="AB22" s="95"/>
      <c r="AC22" s="95"/>
      <c r="AD22" s="95"/>
      <c r="AE22" s="95"/>
      <c r="AF22" s="95"/>
      <c r="AG22" s="95"/>
      <c r="AH22" s="95"/>
      <c r="AI22" s="95"/>
      <c r="AJ22" s="95"/>
      <c r="AK22" s="82"/>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84" t="s">
        <v>482</v>
      </c>
      <c r="BK22" s="49"/>
    </row>
    <row r="23" spans="2:63" ht="42.75" thickBot="1" x14ac:dyDescent="0.4">
      <c r="B23" s="23"/>
      <c r="C23" s="23"/>
      <c r="D23" s="80" t="s">
        <v>18</v>
      </c>
      <c r="E23" s="80" t="s">
        <v>134</v>
      </c>
      <c r="F23" s="80" t="s">
        <v>458</v>
      </c>
      <c r="G23" s="80" t="s">
        <v>156</v>
      </c>
      <c r="H23" s="80"/>
      <c r="I23" s="80" t="s">
        <v>459</v>
      </c>
      <c r="J23" s="81">
        <v>5000000</v>
      </c>
      <c r="K23" s="80" t="s">
        <v>481</v>
      </c>
      <c r="L23" s="95">
        <v>1131200</v>
      </c>
      <c r="M23" s="95">
        <v>1006400</v>
      </c>
      <c r="N23" s="95">
        <v>881600</v>
      </c>
      <c r="O23" s="95">
        <v>756800</v>
      </c>
      <c r="P23" s="95">
        <v>756800</v>
      </c>
      <c r="Q23" s="95">
        <v>124800</v>
      </c>
      <c r="R23" s="95">
        <v>124800</v>
      </c>
      <c r="S23" s="95">
        <v>124800</v>
      </c>
      <c r="T23" s="95">
        <v>124800</v>
      </c>
      <c r="U23" s="95">
        <v>499200</v>
      </c>
      <c r="V23" s="95">
        <v>12330</v>
      </c>
      <c r="W23" s="95">
        <v>12061</v>
      </c>
      <c r="X23" s="95">
        <v>11640</v>
      </c>
      <c r="Y23" s="95">
        <v>11857</v>
      </c>
      <c r="Z23" s="95">
        <v>47888</v>
      </c>
      <c r="AA23" s="95"/>
      <c r="AB23" s="95"/>
      <c r="AC23" s="95"/>
      <c r="AD23" s="95"/>
      <c r="AE23" s="95"/>
      <c r="AF23" s="95"/>
      <c r="AG23" s="95"/>
      <c r="AH23" s="95"/>
      <c r="AI23" s="95"/>
      <c r="AJ23" s="95"/>
      <c r="AK23" s="80"/>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84" t="s">
        <v>483</v>
      </c>
      <c r="BK23" s="49"/>
    </row>
    <row r="24" spans="2:63" ht="42.75" thickBot="1" x14ac:dyDescent="0.4">
      <c r="B24" s="23"/>
      <c r="C24" s="23"/>
      <c r="D24" s="80" t="s">
        <v>18</v>
      </c>
      <c r="E24" s="80" t="s">
        <v>399</v>
      </c>
      <c r="F24" s="80" t="s">
        <v>460</v>
      </c>
      <c r="G24" s="80" t="s">
        <v>156</v>
      </c>
      <c r="H24" s="80"/>
      <c r="I24" s="80" t="s">
        <v>461</v>
      </c>
      <c r="J24" s="81">
        <v>20500000</v>
      </c>
      <c r="K24" s="80" t="s">
        <v>481</v>
      </c>
      <c r="L24" s="95">
        <v>11345719</v>
      </c>
      <c r="M24" s="95">
        <v>11089763</v>
      </c>
      <c r="N24" s="95">
        <v>10833808</v>
      </c>
      <c r="O24" s="95">
        <v>10577852</v>
      </c>
      <c r="P24" s="95">
        <v>10577852</v>
      </c>
      <c r="Q24" s="95">
        <v>255955</v>
      </c>
      <c r="R24" s="95">
        <v>255955</v>
      </c>
      <c r="S24" s="95">
        <v>255955</v>
      </c>
      <c r="T24" s="95">
        <v>255955</v>
      </c>
      <c r="U24" s="95">
        <v>1023820</v>
      </c>
      <c r="V24" s="95">
        <v>154852</v>
      </c>
      <c r="W24" s="95">
        <v>151384</v>
      </c>
      <c r="X24" s="95">
        <v>149955</v>
      </c>
      <c r="Y24" s="95">
        <v>146037</v>
      </c>
      <c r="Z24" s="95">
        <v>602228</v>
      </c>
      <c r="AA24" s="95"/>
      <c r="AB24" s="95"/>
      <c r="AC24" s="95"/>
      <c r="AD24" s="95"/>
      <c r="AE24" s="95"/>
      <c r="AF24" s="95"/>
      <c r="AG24" s="95"/>
      <c r="AH24" s="95"/>
      <c r="AI24" s="95"/>
      <c r="AJ24" s="95"/>
      <c r="AK24" s="80"/>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84" t="s">
        <v>483</v>
      </c>
      <c r="BK24" s="49"/>
    </row>
    <row r="25" spans="2:63" ht="42.75" thickBot="1" x14ac:dyDescent="0.4">
      <c r="B25" s="23"/>
      <c r="C25" s="23"/>
      <c r="D25" s="80" t="s">
        <v>18</v>
      </c>
      <c r="E25" s="80" t="s">
        <v>399</v>
      </c>
      <c r="F25" s="80" t="s">
        <v>462</v>
      </c>
      <c r="G25" s="80" t="s">
        <v>156</v>
      </c>
      <c r="H25" s="80"/>
      <c r="I25" s="80" t="s">
        <v>463</v>
      </c>
      <c r="J25" s="81">
        <v>26500000</v>
      </c>
      <c r="K25" s="80" t="s">
        <v>481</v>
      </c>
      <c r="L25" s="95">
        <v>15334755</v>
      </c>
      <c r="M25" s="95">
        <v>14966670</v>
      </c>
      <c r="N25" s="95">
        <v>14598585</v>
      </c>
      <c r="O25" s="95">
        <v>14230500</v>
      </c>
      <c r="P25" s="95">
        <v>14230500</v>
      </c>
      <c r="Q25" s="95">
        <v>368085</v>
      </c>
      <c r="R25" s="95">
        <v>368085</v>
      </c>
      <c r="S25" s="95">
        <v>368085</v>
      </c>
      <c r="T25" s="95">
        <v>368085</v>
      </c>
      <c r="U25" s="95">
        <v>1472340</v>
      </c>
      <c r="V25" s="95">
        <v>267017</v>
      </c>
      <c r="W25" s="95">
        <v>260709</v>
      </c>
      <c r="X25" s="95">
        <v>257220</v>
      </c>
      <c r="Y25" s="95">
        <v>250819</v>
      </c>
      <c r="Z25" s="95">
        <v>1035765</v>
      </c>
      <c r="AA25" s="95"/>
      <c r="AB25" s="95"/>
      <c r="AC25" s="95"/>
      <c r="AD25" s="95"/>
      <c r="AE25" s="95"/>
      <c r="AF25" s="95"/>
      <c r="AG25" s="95"/>
      <c r="AH25" s="95"/>
      <c r="AI25" s="95"/>
      <c r="AJ25" s="95"/>
      <c r="AK25" s="80"/>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84" t="s">
        <v>483</v>
      </c>
      <c r="BK25" s="49"/>
    </row>
    <row r="26" spans="2:63" ht="42.75" thickBot="1" x14ac:dyDescent="0.4">
      <c r="B26" s="23"/>
      <c r="C26" s="23"/>
      <c r="D26" s="80" t="s">
        <v>18</v>
      </c>
      <c r="E26" s="80" t="s">
        <v>130</v>
      </c>
      <c r="F26" s="80" t="s">
        <v>464</v>
      </c>
      <c r="G26" s="80" t="s">
        <v>156</v>
      </c>
      <c r="H26" s="80"/>
      <c r="I26" s="80" t="s">
        <v>465</v>
      </c>
      <c r="J26" s="81">
        <v>32000000</v>
      </c>
      <c r="K26" s="80" t="s">
        <v>481</v>
      </c>
      <c r="L26" s="95">
        <v>16943940</v>
      </c>
      <c r="M26" s="95">
        <v>16067529</v>
      </c>
      <c r="N26" s="95">
        <v>15191118</v>
      </c>
      <c r="O26" s="95">
        <v>14314708</v>
      </c>
      <c r="P26" s="95">
        <v>14314708</v>
      </c>
      <c r="Q26" s="95">
        <v>876411</v>
      </c>
      <c r="R26" s="95">
        <v>876411</v>
      </c>
      <c r="S26" s="95">
        <v>876411</v>
      </c>
      <c r="T26" s="95">
        <v>876411</v>
      </c>
      <c r="U26" s="95">
        <v>3505644</v>
      </c>
      <c r="V26" s="95">
        <v>274988</v>
      </c>
      <c r="W26" s="95">
        <v>276076</v>
      </c>
      <c r="X26" s="95">
        <v>275974</v>
      </c>
      <c r="Y26" s="95">
        <v>286287</v>
      </c>
      <c r="Z26" s="95">
        <v>1113325</v>
      </c>
      <c r="AA26" s="95"/>
      <c r="AB26" s="95"/>
      <c r="AC26" s="95"/>
      <c r="AD26" s="95"/>
      <c r="AE26" s="95"/>
      <c r="AF26" s="95"/>
      <c r="AG26" s="95"/>
      <c r="AH26" s="95"/>
      <c r="AI26" s="95"/>
      <c r="AJ26" s="95"/>
      <c r="AK26" s="80"/>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84" t="s">
        <v>483</v>
      </c>
      <c r="BK26" s="49"/>
    </row>
    <row r="27" spans="2:63" ht="42.75" thickBot="1" x14ac:dyDescent="0.4">
      <c r="B27" s="23"/>
      <c r="C27" s="23"/>
      <c r="D27" s="80" t="s">
        <v>18</v>
      </c>
      <c r="E27" s="80" t="s">
        <v>130</v>
      </c>
      <c r="F27" s="80" t="s">
        <v>466</v>
      </c>
      <c r="G27" s="80" t="s">
        <v>156</v>
      </c>
      <c r="H27" s="80"/>
      <c r="I27" s="80" t="s">
        <v>468</v>
      </c>
      <c r="J27" s="81">
        <v>56100000</v>
      </c>
      <c r="K27" s="80" t="s">
        <v>481</v>
      </c>
      <c r="L27" s="95">
        <v>26432034</v>
      </c>
      <c r="M27" s="95">
        <v>25193032</v>
      </c>
      <c r="N27" s="95">
        <v>23954031</v>
      </c>
      <c r="O27" s="95">
        <v>22715029</v>
      </c>
      <c r="P27" s="95">
        <v>22715029</v>
      </c>
      <c r="Q27" s="95">
        <v>1239002</v>
      </c>
      <c r="R27" s="95">
        <v>1239002</v>
      </c>
      <c r="S27" s="95">
        <v>1239002</v>
      </c>
      <c r="T27" s="95">
        <v>1239002</v>
      </c>
      <c r="U27" s="95">
        <v>4956008</v>
      </c>
      <c r="V27" s="95">
        <v>397382</v>
      </c>
      <c r="W27" s="95">
        <v>402506</v>
      </c>
      <c r="X27" s="95">
        <v>406013</v>
      </c>
      <c r="Y27" s="95">
        <v>426232</v>
      </c>
      <c r="Z27" s="95">
        <v>1632133</v>
      </c>
      <c r="AA27" s="95"/>
      <c r="AB27" s="95"/>
      <c r="AC27" s="95"/>
      <c r="AD27" s="95"/>
      <c r="AE27" s="95"/>
      <c r="AF27" s="95"/>
      <c r="AG27" s="95"/>
      <c r="AH27" s="95"/>
      <c r="AI27" s="95"/>
      <c r="AJ27" s="95"/>
      <c r="AK27" s="80"/>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84" t="s">
        <v>483</v>
      </c>
      <c r="BK27" s="49"/>
    </row>
    <row r="28" spans="2:63" ht="42.75" thickBot="1" x14ac:dyDescent="0.4">
      <c r="B28" s="23"/>
      <c r="C28" s="23"/>
      <c r="D28" s="80" t="s">
        <v>18</v>
      </c>
      <c r="E28" s="80" t="s">
        <v>130</v>
      </c>
      <c r="F28" s="80" t="s">
        <v>467</v>
      </c>
      <c r="G28" s="80" t="s">
        <v>156</v>
      </c>
      <c r="H28" s="80"/>
      <c r="I28" s="80" t="s">
        <v>469</v>
      </c>
      <c r="J28" s="81">
        <v>9250000</v>
      </c>
      <c r="K28" s="80" t="s">
        <v>481</v>
      </c>
      <c r="L28" s="95">
        <v>5350491</v>
      </c>
      <c r="M28" s="95">
        <v>5078432</v>
      </c>
      <c r="N28" s="95">
        <v>4806373</v>
      </c>
      <c r="O28" s="95">
        <v>4534314</v>
      </c>
      <c r="P28" s="95">
        <v>4534314</v>
      </c>
      <c r="Q28" s="95">
        <v>272059</v>
      </c>
      <c r="R28" s="95">
        <v>272059</v>
      </c>
      <c r="S28" s="95">
        <v>272059</v>
      </c>
      <c r="T28" s="95">
        <v>272059</v>
      </c>
      <c r="U28" s="95">
        <v>1088236</v>
      </c>
      <c r="V28" s="95">
        <v>90420</v>
      </c>
      <c r="W28" s="95">
        <v>90659</v>
      </c>
      <c r="X28" s="95">
        <v>90533</v>
      </c>
      <c r="Y28" s="95">
        <v>93713</v>
      </c>
      <c r="Z28" s="95">
        <v>365325</v>
      </c>
      <c r="AA28" s="95"/>
      <c r="AB28" s="95"/>
      <c r="AC28" s="95"/>
      <c r="AD28" s="95"/>
      <c r="AE28" s="95"/>
      <c r="AF28" s="95"/>
      <c r="AG28" s="95"/>
      <c r="AH28" s="95"/>
      <c r="AI28" s="95"/>
      <c r="AJ28" s="95"/>
      <c r="AK28" s="80"/>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84" t="s">
        <v>483</v>
      </c>
      <c r="BK28" s="49"/>
    </row>
    <row r="29" spans="2:63" ht="42.75" thickBot="1" x14ac:dyDescent="0.4">
      <c r="B29" s="23"/>
      <c r="C29" s="23"/>
      <c r="D29" s="80" t="s">
        <v>18</v>
      </c>
      <c r="E29" s="80" t="s">
        <v>130</v>
      </c>
      <c r="F29" s="80" t="s">
        <v>470</v>
      </c>
      <c r="G29" s="80" t="s">
        <v>156</v>
      </c>
      <c r="H29" s="80"/>
      <c r="I29" s="80" t="s">
        <v>469</v>
      </c>
      <c r="J29" s="81">
        <v>5196124</v>
      </c>
      <c r="K29" s="80" t="s">
        <v>481</v>
      </c>
      <c r="L29" s="95">
        <v>1829849</v>
      </c>
      <c r="M29" s="95">
        <v>1689092</v>
      </c>
      <c r="N29" s="95">
        <v>1548334</v>
      </c>
      <c r="O29" s="95">
        <v>1407577</v>
      </c>
      <c r="P29" s="95">
        <v>1407577</v>
      </c>
      <c r="Q29" s="95">
        <v>140758</v>
      </c>
      <c r="R29" s="95">
        <v>140758</v>
      </c>
      <c r="S29" s="95">
        <v>140758</v>
      </c>
      <c r="T29" s="95">
        <v>140758</v>
      </c>
      <c r="U29" s="95">
        <v>563032</v>
      </c>
      <c r="V29" s="95">
        <v>32397</v>
      </c>
      <c r="W29" s="95">
        <v>31615</v>
      </c>
      <c r="X29" s="95">
        <v>30616</v>
      </c>
      <c r="Y29" s="95">
        <v>30574</v>
      </c>
      <c r="Z29" s="95">
        <v>125202</v>
      </c>
      <c r="AA29" s="95"/>
      <c r="AB29" s="95"/>
      <c r="AC29" s="95"/>
      <c r="AD29" s="95"/>
      <c r="AE29" s="95"/>
      <c r="AF29" s="95"/>
      <c r="AG29" s="95"/>
      <c r="AH29" s="95"/>
      <c r="AI29" s="95"/>
      <c r="AJ29" s="95"/>
      <c r="AK29" s="80"/>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84" t="s">
        <v>483</v>
      </c>
      <c r="BK29" s="49"/>
    </row>
    <row r="30" spans="2:63" ht="42.75" thickBot="1" x14ac:dyDescent="0.4">
      <c r="B30" s="23"/>
      <c r="C30" s="23"/>
      <c r="D30" s="80" t="s">
        <v>18</v>
      </c>
      <c r="E30" s="80" t="s">
        <v>130</v>
      </c>
      <c r="F30" s="80" t="s">
        <v>471</v>
      </c>
      <c r="G30" s="80" t="s">
        <v>156</v>
      </c>
      <c r="H30" s="80"/>
      <c r="I30" s="80" t="s">
        <v>472</v>
      </c>
      <c r="J30" s="81">
        <v>15566610</v>
      </c>
      <c r="K30" s="80" t="s">
        <v>481</v>
      </c>
      <c r="L30" s="95">
        <v>6486087</v>
      </c>
      <c r="M30" s="95">
        <v>6053681</v>
      </c>
      <c r="N30" s="95">
        <v>5621276</v>
      </c>
      <c r="O30" s="95">
        <v>5188870</v>
      </c>
      <c r="P30" s="95">
        <v>5188870</v>
      </c>
      <c r="Q30" s="95">
        <v>432406</v>
      </c>
      <c r="R30" s="95">
        <v>432406</v>
      </c>
      <c r="S30" s="95">
        <v>432406</v>
      </c>
      <c r="T30" s="95">
        <v>432406</v>
      </c>
      <c r="U30" s="95">
        <v>1729624</v>
      </c>
      <c r="V30" s="95">
        <v>108980</v>
      </c>
      <c r="W30" s="95">
        <v>107676</v>
      </c>
      <c r="X30" s="95">
        <v>105728</v>
      </c>
      <c r="Y30" s="95">
        <v>107414</v>
      </c>
      <c r="Z30" s="95">
        <v>429798</v>
      </c>
      <c r="AA30" s="95"/>
      <c r="AB30" s="95"/>
      <c r="AC30" s="95"/>
      <c r="AD30" s="95"/>
      <c r="AE30" s="95"/>
      <c r="AF30" s="95"/>
      <c r="AG30" s="95"/>
      <c r="AH30" s="95"/>
      <c r="AI30" s="95"/>
      <c r="AJ30" s="95"/>
      <c r="AK30" s="80"/>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84" t="s">
        <v>483</v>
      </c>
      <c r="BK30" s="49"/>
    </row>
    <row r="31" spans="2:63" ht="42.75" thickBot="1" x14ac:dyDescent="0.4">
      <c r="B31" s="23"/>
      <c r="C31" s="23"/>
      <c r="D31" s="80" t="s">
        <v>18</v>
      </c>
      <c r="E31" s="80" t="s">
        <v>130</v>
      </c>
      <c r="F31" s="80" t="s">
        <v>473</v>
      </c>
      <c r="G31" s="80" t="s">
        <v>156</v>
      </c>
      <c r="H31" s="80"/>
      <c r="I31" s="80" t="s">
        <v>474</v>
      </c>
      <c r="J31" s="81">
        <v>20751483</v>
      </c>
      <c r="K31" s="80" t="s">
        <v>481</v>
      </c>
      <c r="L31" s="95">
        <v>8757506</v>
      </c>
      <c r="M31" s="95">
        <v>8186365</v>
      </c>
      <c r="N31" s="95">
        <v>7615223</v>
      </c>
      <c r="O31" s="95">
        <v>7044081</v>
      </c>
      <c r="P31" s="95">
        <v>7044081</v>
      </c>
      <c r="Q31" s="95">
        <v>571142</v>
      </c>
      <c r="R31" s="95">
        <v>571142</v>
      </c>
      <c r="S31" s="95">
        <v>571142</v>
      </c>
      <c r="T31" s="95">
        <v>571142</v>
      </c>
      <c r="U31" s="95">
        <v>2284568</v>
      </c>
      <c r="V31" s="95">
        <v>146321</v>
      </c>
      <c r="W31" s="95">
        <v>144812</v>
      </c>
      <c r="X31" s="95">
        <v>144456</v>
      </c>
      <c r="Y31" s="95">
        <v>145055</v>
      </c>
      <c r="Z31" s="95">
        <v>580644</v>
      </c>
      <c r="AA31" s="95"/>
      <c r="AB31" s="95"/>
      <c r="AC31" s="95"/>
      <c r="AD31" s="95"/>
      <c r="AE31" s="95"/>
      <c r="AF31" s="95"/>
      <c r="AG31" s="95"/>
      <c r="AH31" s="95"/>
      <c r="AI31" s="95"/>
      <c r="AJ31" s="95"/>
      <c r="AK31" s="80"/>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84" t="s">
        <v>483</v>
      </c>
      <c r="BK31" s="49"/>
    </row>
    <row r="32" spans="2:63" ht="42.75" thickBot="1" x14ac:dyDescent="0.4">
      <c r="B32" s="23"/>
      <c r="C32" s="23"/>
      <c r="D32" s="80" t="s">
        <v>18</v>
      </c>
      <c r="E32" s="80" t="s">
        <v>130</v>
      </c>
      <c r="F32" s="80" t="s">
        <v>475</v>
      </c>
      <c r="G32" s="80" t="s">
        <v>156</v>
      </c>
      <c r="H32" s="80"/>
      <c r="I32" s="80" t="s">
        <v>476</v>
      </c>
      <c r="J32" s="81">
        <v>67341434</v>
      </c>
      <c r="K32" s="80" t="s">
        <v>481</v>
      </c>
      <c r="L32" s="95">
        <v>31527294</v>
      </c>
      <c r="M32" s="95">
        <v>29672748</v>
      </c>
      <c r="N32" s="95">
        <v>27818201</v>
      </c>
      <c r="O32" s="95">
        <v>25963654</v>
      </c>
      <c r="P32" s="95">
        <v>25963654</v>
      </c>
      <c r="Q32" s="95">
        <v>1854547</v>
      </c>
      <c r="R32" s="95">
        <v>1854547</v>
      </c>
      <c r="S32" s="95">
        <v>1854547</v>
      </c>
      <c r="T32" s="95">
        <v>1854547</v>
      </c>
      <c r="U32" s="95">
        <v>7418188</v>
      </c>
      <c r="V32" s="95">
        <v>503995</v>
      </c>
      <c r="W32" s="95">
        <v>503017</v>
      </c>
      <c r="X32" s="95">
        <v>499380</v>
      </c>
      <c r="Y32" s="95">
        <v>514306</v>
      </c>
      <c r="Z32" s="95">
        <v>2020698</v>
      </c>
      <c r="AA32" s="95"/>
      <c r="AB32" s="95"/>
      <c r="AC32" s="95"/>
      <c r="AD32" s="95"/>
      <c r="AE32" s="95"/>
      <c r="AF32" s="95"/>
      <c r="AG32" s="95"/>
      <c r="AH32" s="95"/>
      <c r="AI32" s="95"/>
      <c r="AJ32" s="95"/>
      <c r="AK32" s="80"/>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84" t="s">
        <v>483</v>
      </c>
      <c r="BK32" s="49"/>
    </row>
    <row r="33" spans="2:63" ht="21.75" thickBot="1" x14ac:dyDescent="0.4">
      <c r="B33" s="23"/>
      <c r="C33" s="23"/>
      <c r="D33" s="80"/>
      <c r="E33" s="80"/>
      <c r="F33" s="80"/>
      <c r="G33" s="80"/>
      <c r="H33" s="80"/>
      <c r="I33" s="80"/>
      <c r="J33" s="81"/>
      <c r="K33" s="80"/>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79"/>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84"/>
      <c r="BK33" s="49"/>
    </row>
    <row r="34" spans="2:63" ht="21.75" thickBot="1" x14ac:dyDescent="0.4">
      <c r="B34" s="23"/>
      <c r="C34" s="23"/>
      <c r="D34" s="80"/>
      <c r="E34" s="80"/>
      <c r="F34" s="80"/>
      <c r="G34" s="80"/>
      <c r="H34" s="80"/>
      <c r="I34" s="80"/>
      <c r="J34" s="81"/>
      <c r="K34" s="80"/>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82"/>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84"/>
      <c r="BK34" s="49"/>
    </row>
    <row r="35" spans="2:63" ht="21.75" thickBot="1" x14ac:dyDescent="0.4">
      <c r="B35" s="23"/>
      <c r="C35" s="23"/>
      <c r="D35" s="63"/>
      <c r="E35" s="63"/>
      <c r="F35" s="63"/>
      <c r="G35" s="63"/>
      <c r="H35" s="63"/>
      <c r="I35" s="63"/>
      <c r="J35" s="68"/>
      <c r="K35" s="63"/>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85"/>
      <c r="BK35" s="49"/>
    </row>
    <row r="36" spans="2:63" ht="63" customHeight="1" x14ac:dyDescent="0.35">
      <c r="B36" s="24" t="s">
        <v>160</v>
      </c>
      <c r="C36" s="24" t="s">
        <v>379</v>
      </c>
      <c r="D36" s="62" t="s">
        <v>92</v>
      </c>
      <c r="E36" s="5" t="s">
        <v>388</v>
      </c>
      <c r="F36" s="5" t="s">
        <v>439</v>
      </c>
      <c r="G36" s="5" t="s">
        <v>94</v>
      </c>
      <c r="H36" s="5"/>
      <c r="I36" s="5" t="s">
        <v>446</v>
      </c>
      <c r="J36" s="61">
        <v>830000000</v>
      </c>
      <c r="K36" s="5"/>
      <c r="L36" s="92">
        <v>663333335</v>
      </c>
      <c r="M36" s="92">
        <v>496666670</v>
      </c>
      <c r="N36" s="92">
        <v>330000000</v>
      </c>
      <c r="O36" s="92">
        <v>0</v>
      </c>
      <c r="P36" s="92">
        <v>0</v>
      </c>
      <c r="Q36" s="92">
        <v>166666665</v>
      </c>
      <c r="R36" s="92">
        <v>166666665</v>
      </c>
      <c r="S36" s="92">
        <v>166666670</v>
      </c>
      <c r="T36" s="92">
        <v>330000000</v>
      </c>
      <c r="U36" s="92">
        <v>830000000</v>
      </c>
      <c r="V36" s="92">
        <v>13845169.369999999</v>
      </c>
      <c r="W36" s="92">
        <v>10691881.15</v>
      </c>
      <c r="X36" s="92">
        <v>8247273.5300000003</v>
      </c>
      <c r="Y36" s="92">
        <v>4314642.97</v>
      </c>
      <c r="Z36" s="92">
        <v>50124451.100000001</v>
      </c>
      <c r="AA36" s="92"/>
      <c r="AB36" s="92"/>
      <c r="AC36" s="92"/>
      <c r="AD36" s="92"/>
      <c r="AE36" s="92"/>
      <c r="AF36" s="92"/>
      <c r="AG36" s="92"/>
      <c r="AH36" s="92"/>
      <c r="AI36" s="92"/>
      <c r="AJ36" s="92"/>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83"/>
      <c r="BK36" s="49"/>
    </row>
    <row r="37" spans="2:63" ht="21" x14ac:dyDescent="0.35">
      <c r="B37" s="23"/>
      <c r="C37" s="23"/>
      <c r="D37" s="62"/>
      <c r="E37" s="6"/>
      <c r="F37" s="6"/>
      <c r="G37" s="6"/>
      <c r="H37" s="6"/>
      <c r="I37" s="6"/>
      <c r="J37" s="6"/>
      <c r="K37" s="6"/>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84"/>
      <c r="BK37" s="49"/>
    </row>
    <row r="38" spans="2:63" ht="21" x14ac:dyDescent="0.35">
      <c r="B38" s="23"/>
      <c r="C38" s="23"/>
      <c r="D38" s="62"/>
      <c r="E38" s="6"/>
      <c r="F38" s="6"/>
      <c r="G38" s="6"/>
      <c r="H38" s="6"/>
      <c r="I38" s="6"/>
      <c r="J38" s="6"/>
      <c r="K38" s="6"/>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84"/>
      <c r="BK38" s="49"/>
    </row>
    <row r="39" spans="2:63" ht="21" x14ac:dyDescent="0.35">
      <c r="B39" s="23"/>
      <c r="C39" s="23"/>
      <c r="D39" s="62"/>
      <c r="E39" s="6"/>
      <c r="F39" s="6"/>
      <c r="G39" s="6"/>
      <c r="H39" s="6"/>
      <c r="I39" s="6"/>
      <c r="J39" s="6"/>
      <c r="K39" s="6"/>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84"/>
      <c r="BK39" s="49"/>
    </row>
    <row r="40" spans="2:63" ht="21" x14ac:dyDescent="0.35">
      <c r="B40" s="23"/>
      <c r="C40" s="23"/>
      <c r="D40" s="62"/>
      <c r="E40" s="6"/>
      <c r="F40" s="6"/>
      <c r="G40" s="6"/>
      <c r="H40" s="6"/>
      <c r="I40" s="6"/>
      <c r="J40" s="6"/>
      <c r="K40" s="6"/>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84"/>
      <c r="BK40" s="49"/>
    </row>
    <row r="41" spans="2:63" ht="21" x14ac:dyDescent="0.35">
      <c r="B41" s="23"/>
      <c r="C41" s="23"/>
      <c r="D41" s="62"/>
      <c r="E41" s="6"/>
      <c r="F41" s="6"/>
      <c r="G41" s="6"/>
      <c r="H41" s="6"/>
      <c r="I41" s="6"/>
      <c r="J41" s="6"/>
      <c r="K41" s="6"/>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84"/>
      <c r="BK41" s="49"/>
    </row>
    <row r="42" spans="2:63" ht="21" x14ac:dyDescent="0.35">
      <c r="B42" s="23"/>
      <c r="C42" s="23"/>
      <c r="D42" s="62"/>
      <c r="E42" s="6"/>
      <c r="F42" s="6"/>
      <c r="G42" s="6"/>
      <c r="H42" s="6"/>
      <c r="I42" s="6"/>
      <c r="J42" s="6"/>
      <c r="K42" s="6"/>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84"/>
      <c r="BK42" s="49"/>
    </row>
    <row r="43" spans="2:63" ht="21" x14ac:dyDescent="0.35">
      <c r="B43" s="23"/>
      <c r="C43" s="23"/>
      <c r="D43" s="6"/>
      <c r="E43" s="6"/>
      <c r="F43" s="6"/>
      <c r="G43" s="6"/>
      <c r="H43" s="6"/>
      <c r="I43" s="6"/>
      <c r="J43" s="6"/>
      <c r="K43" s="6"/>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84"/>
      <c r="BK43" s="49"/>
    </row>
    <row r="44" spans="2:63" ht="21" x14ac:dyDescent="0.35">
      <c r="B44" s="23"/>
      <c r="C44" s="23"/>
      <c r="D44" s="6"/>
      <c r="E44" s="6"/>
      <c r="F44" s="6"/>
      <c r="G44" s="6"/>
      <c r="H44" s="6"/>
      <c r="I44" s="6"/>
      <c r="J44" s="6"/>
      <c r="K44" s="6"/>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84"/>
      <c r="BK44" s="49"/>
    </row>
    <row r="45" spans="2:63" ht="21" x14ac:dyDescent="0.35">
      <c r="B45" s="23"/>
      <c r="C45" s="23"/>
      <c r="D45" s="6"/>
      <c r="E45" s="6"/>
      <c r="F45" s="6"/>
      <c r="G45" s="6"/>
      <c r="H45" s="6"/>
      <c r="I45" s="6"/>
      <c r="J45" s="6"/>
      <c r="K45" s="6"/>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84"/>
      <c r="BK45" s="49"/>
    </row>
    <row r="46" spans="2:63" ht="21.75" thickBot="1" x14ac:dyDescent="0.4">
      <c r="B46" s="25"/>
      <c r="C46" s="25"/>
      <c r="D46" s="6"/>
      <c r="E46" s="6"/>
      <c r="F46" s="6"/>
      <c r="G46" s="6"/>
      <c r="H46" s="6"/>
      <c r="I46" s="6"/>
      <c r="J46" s="6"/>
      <c r="K46" s="6"/>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84"/>
      <c r="BK46" s="49">
        <v>1</v>
      </c>
    </row>
    <row r="47" spans="2:63" ht="57" customHeight="1" x14ac:dyDescent="0.35">
      <c r="B47" s="24" t="s">
        <v>161</v>
      </c>
      <c r="C47" s="24" t="s">
        <v>380</v>
      </c>
      <c r="D47" s="45" t="s">
        <v>301</v>
      </c>
      <c r="E47" s="46" t="s">
        <v>20</v>
      </c>
      <c r="F47" s="31"/>
      <c r="G47" s="31"/>
      <c r="H47" s="31"/>
      <c r="I47" s="31"/>
      <c r="J47" s="31"/>
      <c r="K47" s="31"/>
      <c r="L47" s="98">
        <v>1555867510</v>
      </c>
      <c r="M47" s="98">
        <v>1593446857</v>
      </c>
      <c r="N47" s="98">
        <v>1536776218</v>
      </c>
      <c r="O47" s="98">
        <v>1877977298</v>
      </c>
      <c r="P47" s="98">
        <v>1877977298</v>
      </c>
      <c r="Q47" s="99"/>
      <c r="R47" s="99"/>
      <c r="S47" s="99"/>
      <c r="T47" s="99"/>
      <c r="U47" s="99"/>
      <c r="V47" s="99"/>
      <c r="W47" s="99"/>
      <c r="X47" s="99"/>
      <c r="Y47" s="99"/>
      <c r="Z47" s="99"/>
      <c r="AA47" s="99"/>
      <c r="AB47" s="99"/>
      <c r="AC47" s="99"/>
      <c r="AD47" s="99"/>
      <c r="AE47" s="99"/>
      <c r="AF47" s="99"/>
      <c r="AG47" s="99"/>
      <c r="AH47" s="99"/>
      <c r="AI47" s="99"/>
      <c r="AJ47" s="99"/>
      <c r="AK47" s="7"/>
      <c r="AL47" s="7"/>
      <c r="AM47" s="7"/>
      <c r="AN47" s="7"/>
      <c r="AO47" s="7"/>
      <c r="AP47" s="31"/>
      <c r="AQ47" s="31"/>
      <c r="AR47" s="31"/>
      <c r="AS47" s="31"/>
      <c r="AT47" s="31"/>
      <c r="AU47" s="31"/>
      <c r="AV47" s="31"/>
      <c r="AW47" s="31"/>
      <c r="AX47" s="31"/>
      <c r="AY47" s="31"/>
      <c r="AZ47" s="31"/>
      <c r="BA47" s="31"/>
      <c r="BB47" s="31"/>
      <c r="BC47" s="31"/>
      <c r="BD47" s="31"/>
      <c r="BE47" s="31"/>
      <c r="BF47" s="31"/>
      <c r="BG47" s="31"/>
      <c r="BH47" s="31"/>
      <c r="BI47" s="31"/>
      <c r="BJ47" s="86" t="s">
        <v>486</v>
      </c>
      <c r="BK47" s="49">
        <v>0</v>
      </c>
    </row>
    <row r="48" spans="2:63" ht="21" x14ac:dyDescent="0.35">
      <c r="B48" s="23"/>
      <c r="C48" s="23"/>
      <c r="D48" s="35"/>
      <c r="E48" s="39" t="s">
        <v>21</v>
      </c>
      <c r="F48" s="33"/>
      <c r="G48" s="33"/>
      <c r="H48" s="33"/>
      <c r="I48" s="33"/>
      <c r="J48" s="33"/>
      <c r="K48" s="33"/>
      <c r="L48" s="100">
        <v>2256145648</v>
      </c>
      <c r="M48" s="100">
        <v>2247791236</v>
      </c>
      <c r="N48" s="100">
        <v>2194451765</v>
      </c>
      <c r="O48" s="100">
        <v>2668464847</v>
      </c>
      <c r="P48" s="100">
        <v>2668464847</v>
      </c>
      <c r="Q48" s="101"/>
      <c r="R48" s="101"/>
      <c r="S48" s="101"/>
      <c r="T48" s="101"/>
      <c r="U48" s="101"/>
      <c r="V48" s="101"/>
      <c r="W48" s="101"/>
      <c r="X48" s="101"/>
      <c r="Y48" s="101"/>
      <c r="Z48" s="101"/>
      <c r="AA48" s="101"/>
      <c r="AB48" s="101"/>
      <c r="AC48" s="101"/>
      <c r="AD48" s="101"/>
      <c r="AE48" s="101"/>
      <c r="AF48" s="101"/>
      <c r="AG48" s="101"/>
      <c r="AH48" s="101"/>
      <c r="AI48" s="101"/>
      <c r="AJ48" s="101"/>
      <c r="AK48" s="8"/>
      <c r="AL48" s="8"/>
      <c r="AM48" s="8"/>
      <c r="AN48" s="8"/>
      <c r="AO48" s="8"/>
      <c r="AP48" s="33"/>
      <c r="AQ48" s="33"/>
      <c r="AR48" s="33"/>
      <c r="AS48" s="33"/>
      <c r="AT48" s="33"/>
      <c r="AU48" s="33"/>
      <c r="AV48" s="33"/>
      <c r="AW48" s="33"/>
      <c r="AX48" s="33"/>
      <c r="AY48" s="33"/>
      <c r="AZ48" s="33"/>
      <c r="BA48" s="33"/>
      <c r="BB48" s="33"/>
      <c r="BC48" s="33"/>
      <c r="BD48" s="33"/>
      <c r="BE48" s="33"/>
      <c r="BF48" s="33"/>
      <c r="BG48" s="33"/>
      <c r="BH48" s="33"/>
      <c r="BI48" s="33"/>
      <c r="BJ48" s="87" t="s">
        <v>485</v>
      </c>
      <c r="BK48" s="49">
        <v>0</v>
      </c>
    </row>
    <row r="49" spans="2:63" ht="21" x14ac:dyDescent="0.35">
      <c r="B49" s="23"/>
      <c r="C49" s="23"/>
      <c r="D49" s="69"/>
      <c r="E49" s="39" t="s">
        <v>22</v>
      </c>
      <c r="F49" s="33"/>
      <c r="G49" s="33"/>
      <c r="H49" s="33"/>
      <c r="I49" s="33"/>
      <c r="J49" s="33"/>
      <c r="K49" s="33"/>
      <c r="L49" s="100">
        <v>-1992365423</v>
      </c>
      <c r="M49" s="100">
        <v>-1964480681</v>
      </c>
      <c r="N49" s="100">
        <v>-2225822770</v>
      </c>
      <c r="O49" s="100">
        <v>-2460857088</v>
      </c>
      <c r="P49" s="100">
        <v>-2460857088</v>
      </c>
      <c r="Q49" s="101"/>
      <c r="R49" s="101"/>
      <c r="S49" s="101"/>
      <c r="T49" s="101"/>
      <c r="U49" s="101"/>
      <c r="V49" s="101"/>
      <c r="W49" s="101"/>
      <c r="X49" s="101"/>
      <c r="Y49" s="101"/>
      <c r="Z49" s="101"/>
      <c r="AA49" s="101"/>
      <c r="AB49" s="101"/>
      <c r="AC49" s="101"/>
      <c r="AD49" s="101"/>
      <c r="AE49" s="101"/>
      <c r="AF49" s="101"/>
      <c r="AG49" s="101"/>
      <c r="AH49" s="101"/>
      <c r="AI49" s="101"/>
      <c r="AJ49" s="101"/>
      <c r="AK49" s="8"/>
      <c r="AL49" s="8"/>
      <c r="AM49" s="8"/>
      <c r="AN49" s="8"/>
      <c r="AO49" s="8"/>
      <c r="AP49" s="33"/>
      <c r="AQ49" s="33"/>
      <c r="AR49" s="33"/>
      <c r="AS49" s="33"/>
      <c r="AT49" s="33"/>
      <c r="AU49" s="33"/>
      <c r="AV49" s="33"/>
      <c r="AW49" s="33"/>
      <c r="AX49" s="33"/>
      <c r="AY49" s="33"/>
      <c r="AZ49" s="33"/>
      <c r="BA49" s="33"/>
      <c r="BB49" s="33"/>
      <c r="BC49" s="33"/>
      <c r="BD49" s="33"/>
      <c r="BE49" s="33"/>
      <c r="BF49" s="33"/>
      <c r="BG49" s="33"/>
      <c r="BH49" s="33"/>
      <c r="BI49" s="33"/>
      <c r="BJ49" s="87" t="s">
        <v>487</v>
      </c>
      <c r="BK49" s="49">
        <v>0</v>
      </c>
    </row>
    <row r="50" spans="2:63" ht="21" x14ac:dyDescent="0.35">
      <c r="B50" s="23"/>
      <c r="C50" s="23"/>
      <c r="D50" s="41" t="s">
        <v>302</v>
      </c>
      <c r="E50" s="39" t="s">
        <v>23</v>
      </c>
      <c r="F50" s="33"/>
      <c r="G50" s="33"/>
      <c r="H50" s="33"/>
      <c r="I50" s="33"/>
      <c r="J50" s="33"/>
      <c r="K50" s="33"/>
      <c r="L50" s="100"/>
      <c r="M50" s="100"/>
      <c r="N50" s="100"/>
      <c r="O50" s="100"/>
      <c r="P50" s="100"/>
      <c r="Q50" s="101"/>
      <c r="R50" s="101"/>
      <c r="S50" s="101"/>
      <c r="T50" s="101"/>
      <c r="U50" s="101"/>
      <c r="V50" s="101"/>
      <c r="W50" s="101"/>
      <c r="X50" s="101"/>
      <c r="Y50" s="101"/>
      <c r="Z50" s="101"/>
      <c r="AA50" s="101"/>
      <c r="AB50" s="101"/>
      <c r="AC50" s="101"/>
      <c r="AD50" s="101"/>
      <c r="AE50" s="101"/>
      <c r="AF50" s="101"/>
      <c r="AG50" s="101"/>
      <c r="AH50" s="101"/>
      <c r="AI50" s="101"/>
      <c r="AJ50" s="101"/>
      <c r="AK50" s="8"/>
      <c r="AL50" s="8"/>
      <c r="AM50" s="8"/>
      <c r="AN50" s="8"/>
      <c r="AO50" s="8"/>
      <c r="AP50" s="33"/>
      <c r="AQ50" s="33"/>
      <c r="AR50" s="33"/>
      <c r="AS50" s="33"/>
      <c r="AT50" s="33"/>
      <c r="AU50" s="33"/>
      <c r="AV50" s="33"/>
      <c r="AW50" s="33"/>
      <c r="AX50" s="33"/>
      <c r="AY50" s="33"/>
      <c r="AZ50" s="33"/>
      <c r="BA50" s="33"/>
      <c r="BB50" s="33"/>
      <c r="BC50" s="33"/>
      <c r="BD50" s="33"/>
      <c r="BE50" s="33"/>
      <c r="BF50" s="33"/>
      <c r="BG50" s="33"/>
      <c r="BH50" s="33"/>
      <c r="BI50" s="33"/>
      <c r="BJ50" s="87" t="s">
        <v>480</v>
      </c>
      <c r="BK50" s="49">
        <v>0</v>
      </c>
    </row>
    <row r="51" spans="2:63" ht="21" x14ac:dyDescent="0.35">
      <c r="B51" s="23"/>
      <c r="C51" s="23"/>
      <c r="D51" s="35"/>
      <c r="E51" s="39" t="s">
        <v>24</v>
      </c>
      <c r="F51" s="33"/>
      <c r="G51" s="33"/>
      <c r="H51" s="33"/>
      <c r="I51" s="33"/>
      <c r="J51" s="33"/>
      <c r="K51" s="33"/>
      <c r="L51" s="100"/>
      <c r="M51" s="100"/>
      <c r="N51" s="100"/>
      <c r="O51" s="100"/>
      <c r="P51" s="100"/>
      <c r="Q51" s="101"/>
      <c r="R51" s="101"/>
      <c r="S51" s="101"/>
      <c r="T51" s="101"/>
      <c r="U51" s="101"/>
      <c r="V51" s="101"/>
      <c r="W51" s="101"/>
      <c r="X51" s="101"/>
      <c r="Y51" s="101"/>
      <c r="Z51" s="101"/>
      <c r="AA51" s="101"/>
      <c r="AB51" s="101"/>
      <c r="AC51" s="101"/>
      <c r="AD51" s="101"/>
      <c r="AE51" s="101"/>
      <c r="AF51" s="101"/>
      <c r="AG51" s="101"/>
      <c r="AH51" s="101"/>
      <c r="AI51" s="101"/>
      <c r="AJ51" s="101"/>
      <c r="AK51" s="8"/>
      <c r="AL51" s="8"/>
      <c r="AM51" s="8"/>
      <c r="AN51" s="8"/>
      <c r="AO51" s="8"/>
      <c r="AP51" s="33"/>
      <c r="AQ51" s="33"/>
      <c r="AR51" s="33"/>
      <c r="AS51" s="33"/>
      <c r="AT51" s="33"/>
      <c r="AU51" s="33"/>
      <c r="AV51" s="33"/>
      <c r="AW51" s="33"/>
      <c r="AX51" s="33"/>
      <c r="AY51" s="33"/>
      <c r="AZ51" s="33"/>
      <c r="BA51" s="33"/>
      <c r="BB51" s="33"/>
      <c r="BC51" s="33"/>
      <c r="BD51" s="33"/>
      <c r="BE51" s="33"/>
      <c r="BF51" s="33"/>
      <c r="BG51" s="33"/>
      <c r="BH51" s="33"/>
      <c r="BI51" s="33"/>
      <c r="BJ51" s="87" t="s">
        <v>480</v>
      </c>
      <c r="BK51" s="49">
        <v>0</v>
      </c>
    </row>
    <row r="52" spans="2:63" ht="21" x14ac:dyDescent="0.35">
      <c r="B52" s="23"/>
      <c r="C52" s="23"/>
      <c r="D52" s="69"/>
      <c r="E52" s="39" t="s">
        <v>25</v>
      </c>
      <c r="F52" s="33"/>
      <c r="G52" s="33"/>
      <c r="H52" s="33"/>
      <c r="I52" s="33"/>
      <c r="J52" s="33"/>
      <c r="K52" s="33"/>
      <c r="L52" s="100"/>
      <c r="M52" s="100"/>
      <c r="N52" s="100"/>
      <c r="O52" s="100"/>
      <c r="P52" s="100"/>
      <c r="Q52" s="101"/>
      <c r="R52" s="101"/>
      <c r="S52" s="101"/>
      <c r="T52" s="101"/>
      <c r="U52" s="101"/>
      <c r="V52" s="101"/>
      <c r="W52" s="101"/>
      <c r="X52" s="101"/>
      <c r="Y52" s="101"/>
      <c r="Z52" s="101"/>
      <c r="AA52" s="101"/>
      <c r="AB52" s="101"/>
      <c r="AC52" s="101"/>
      <c r="AD52" s="101"/>
      <c r="AE52" s="101"/>
      <c r="AF52" s="101"/>
      <c r="AG52" s="101"/>
      <c r="AH52" s="101"/>
      <c r="AI52" s="101"/>
      <c r="AJ52" s="101"/>
      <c r="AK52" s="8"/>
      <c r="AL52" s="8"/>
      <c r="AM52" s="8"/>
      <c r="AN52" s="8"/>
      <c r="AO52" s="8"/>
      <c r="AP52" s="33"/>
      <c r="AQ52" s="33"/>
      <c r="AR52" s="33"/>
      <c r="AS52" s="33"/>
      <c r="AT52" s="33"/>
      <c r="AU52" s="33"/>
      <c r="AV52" s="33"/>
      <c r="AW52" s="33"/>
      <c r="AX52" s="33"/>
      <c r="AY52" s="33"/>
      <c r="AZ52" s="33"/>
      <c r="BA52" s="33"/>
      <c r="BB52" s="33"/>
      <c r="BC52" s="33"/>
      <c r="BD52" s="33"/>
      <c r="BE52" s="33"/>
      <c r="BF52" s="33"/>
      <c r="BG52" s="33"/>
      <c r="BH52" s="33"/>
      <c r="BI52" s="33"/>
      <c r="BJ52" s="87" t="s">
        <v>480</v>
      </c>
      <c r="BK52" s="49">
        <v>0</v>
      </c>
    </row>
    <row r="53" spans="2:63" ht="21" x14ac:dyDescent="0.35">
      <c r="B53" s="23"/>
      <c r="C53" s="23"/>
      <c r="D53" s="32" t="s">
        <v>303</v>
      </c>
      <c r="E53" s="39" t="s">
        <v>26</v>
      </c>
      <c r="F53" s="33"/>
      <c r="G53" s="33"/>
      <c r="H53" s="33"/>
      <c r="I53" s="33"/>
      <c r="J53" s="33"/>
      <c r="K53" s="33"/>
      <c r="L53" s="100"/>
      <c r="M53" s="100"/>
      <c r="N53" s="100"/>
      <c r="O53" s="100"/>
      <c r="P53" s="100"/>
      <c r="Q53" s="101"/>
      <c r="R53" s="101"/>
      <c r="S53" s="101"/>
      <c r="T53" s="101"/>
      <c r="U53" s="101"/>
      <c r="V53" s="101"/>
      <c r="W53" s="101"/>
      <c r="X53" s="101"/>
      <c r="Y53" s="101"/>
      <c r="Z53" s="101"/>
      <c r="AA53" s="101"/>
      <c r="AB53" s="101"/>
      <c r="AC53" s="101"/>
      <c r="AD53" s="101"/>
      <c r="AE53" s="101"/>
      <c r="AF53" s="101"/>
      <c r="AG53" s="101"/>
      <c r="AH53" s="101"/>
      <c r="AI53" s="101"/>
      <c r="AJ53" s="101"/>
      <c r="AK53" s="8"/>
      <c r="AL53" s="8"/>
      <c r="AM53" s="8"/>
      <c r="AN53" s="8"/>
      <c r="AO53" s="8"/>
      <c r="AP53" s="33"/>
      <c r="AQ53" s="33"/>
      <c r="AR53" s="33"/>
      <c r="AS53" s="33"/>
      <c r="AT53" s="33"/>
      <c r="AU53" s="33"/>
      <c r="AV53" s="33"/>
      <c r="AW53" s="33"/>
      <c r="AX53" s="33"/>
      <c r="AY53" s="33"/>
      <c r="AZ53" s="33"/>
      <c r="BA53" s="33"/>
      <c r="BB53" s="33"/>
      <c r="BC53" s="33"/>
      <c r="BD53" s="33"/>
      <c r="BE53" s="33"/>
      <c r="BF53" s="33"/>
      <c r="BG53" s="33"/>
      <c r="BH53" s="33"/>
      <c r="BI53" s="33"/>
      <c r="BJ53" s="87" t="s">
        <v>480</v>
      </c>
      <c r="BK53" s="49"/>
    </row>
    <row r="54" spans="2:63" ht="21" x14ac:dyDescent="0.35">
      <c r="B54" s="23"/>
      <c r="C54" s="23"/>
      <c r="D54" s="41" t="s">
        <v>304</v>
      </c>
      <c r="E54" s="42" t="s">
        <v>27</v>
      </c>
      <c r="F54" s="33"/>
      <c r="G54" s="33"/>
      <c r="H54" s="33"/>
      <c r="I54" s="33"/>
      <c r="J54" s="33"/>
      <c r="K54" s="33"/>
      <c r="L54" s="100">
        <v>831436751</v>
      </c>
      <c r="M54" s="100">
        <v>619263756</v>
      </c>
      <c r="N54" s="100">
        <v>404213739</v>
      </c>
      <c r="O54" s="100">
        <v>23777281</v>
      </c>
      <c r="P54" s="100">
        <v>23777281</v>
      </c>
      <c r="Q54" s="101"/>
      <c r="R54" s="101"/>
      <c r="S54" s="101"/>
      <c r="T54" s="101"/>
      <c r="U54" s="101"/>
      <c r="V54" s="101"/>
      <c r="W54" s="101"/>
      <c r="X54" s="101"/>
      <c r="Y54" s="101"/>
      <c r="Z54" s="101"/>
      <c r="AA54" s="101"/>
      <c r="AB54" s="101"/>
      <c r="AC54" s="101"/>
      <c r="AD54" s="101"/>
      <c r="AE54" s="101"/>
      <c r="AF54" s="101"/>
      <c r="AG54" s="101"/>
      <c r="AH54" s="101"/>
      <c r="AI54" s="101"/>
      <c r="AJ54" s="101"/>
      <c r="AK54" s="8"/>
      <c r="AL54" s="8"/>
      <c r="AM54" s="8"/>
      <c r="AN54" s="8"/>
      <c r="AO54" s="8"/>
      <c r="AP54" s="33"/>
      <c r="AQ54" s="33"/>
      <c r="AR54" s="33"/>
      <c r="AS54" s="33"/>
      <c r="AT54" s="33"/>
      <c r="AU54" s="33"/>
      <c r="AV54" s="33"/>
      <c r="AW54" s="33"/>
      <c r="AX54" s="33"/>
      <c r="AY54" s="33"/>
      <c r="AZ54" s="33"/>
      <c r="BA54" s="33"/>
      <c r="BB54" s="33"/>
      <c r="BC54" s="33"/>
      <c r="BD54" s="33"/>
      <c r="BE54" s="33"/>
      <c r="BF54" s="33"/>
      <c r="BG54" s="33"/>
      <c r="BH54" s="33"/>
      <c r="BI54" s="33"/>
      <c r="BJ54" s="87"/>
      <c r="BK54" s="49">
        <v>0</v>
      </c>
    </row>
    <row r="55" spans="2:63" ht="42.75" thickBot="1" x14ac:dyDescent="0.4">
      <c r="B55" s="25"/>
      <c r="C55" s="25"/>
      <c r="D55" s="70" t="s">
        <v>305</v>
      </c>
      <c r="E55" s="70" t="s">
        <v>305</v>
      </c>
      <c r="F55" s="34"/>
      <c r="G55" s="34"/>
      <c r="H55" s="34"/>
      <c r="I55" s="34"/>
      <c r="J55" s="34"/>
      <c r="K55" s="34"/>
      <c r="L55" s="102"/>
      <c r="M55" s="102"/>
      <c r="N55" s="102"/>
      <c r="O55" s="102"/>
      <c r="P55" s="102"/>
      <c r="Q55" s="103"/>
      <c r="R55" s="103"/>
      <c r="S55" s="103"/>
      <c r="T55" s="103"/>
      <c r="U55" s="103"/>
      <c r="V55" s="103"/>
      <c r="W55" s="103"/>
      <c r="X55" s="103"/>
      <c r="Y55" s="103"/>
      <c r="Z55" s="103"/>
      <c r="AA55" s="103"/>
      <c r="AB55" s="103"/>
      <c r="AC55" s="103"/>
      <c r="AD55" s="103"/>
      <c r="AE55" s="103"/>
      <c r="AF55" s="103"/>
      <c r="AG55" s="103"/>
      <c r="AH55" s="103"/>
      <c r="AI55" s="103"/>
      <c r="AJ55" s="103"/>
      <c r="AK55" s="9"/>
      <c r="AL55" s="9"/>
      <c r="AM55" s="9"/>
      <c r="AN55" s="9"/>
      <c r="AO55" s="9"/>
      <c r="AP55" s="34"/>
      <c r="AQ55" s="34"/>
      <c r="AR55" s="34"/>
      <c r="AS55" s="34"/>
      <c r="AT55" s="34"/>
      <c r="AU55" s="34"/>
      <c r="AV55" s="34"/>
      <c r="AW55" s="34"/>
      <c r="AX55" s="34"/>
      <c r="AY55" s="34"/>
      <c r="AZ55" s="34"/>
      <c r="BA55" s="34"/>
      <c r="BB55" s="34"/>
      <c r="BC55" s="34"/>
      <c r="BD55" s="34"/>
      <c r="BE55" s="34"/>
      <c r="BF55" s="34"/>
      <c r="BG55" s="34"/>
      <c r="BH55" s="34"/>
      <c r="BI55" s="34"/>
      <c r="BJ55" s="88" t="s">
        <v>480</v>
      </c>
      <c r="BK55" s="49">
        <v>0</v>
      </c>
    </row>
    <row r="56" spans="2:63" ht="21" x14ac:dyDescent="0.35">
      <c r="B56" s="26" t="s">
        <v>162</v>
      </c>
      <c r="C56" s="26" t="s">
        <v>28</v>
      </c>
      <c r="D56" s="35" t="s">
        <v>29</v>
      </c>
      <c r="E56" s="36" t="s">
        <v>30</v>
      </c>
      <c r="F56" s="37"/>
      <c r="G56" s="31"/>
      <c r="H56" s="38"/>
      <c r="I56" s="38"/>
      <c r="J56" s="38"/>
      <c r="K56" s="38"/>
      <c r="L56" s="98">
        <v>1296467319</v>
      </c>
      <c r="M56" s="98">
        <v>758238610</v>
      </c>
      <c r="N56" s="98">
        <v>568461857</v>
      </c>
      <c r="O56" s="98">
        <v>941336955</v>
      </c>
      <c r="P56" s="98">
        <v>3564504741</v>
      </c>
      <c r="Q56" s="99"/>
      <c r="R56" s="104"/>
      <c r="S56" s="104"/>
      <c r="T56" s="104"/>
      <c r="U56" s="104"/>
      <c r="V56" s="104"/>
      <c r="W56" s="104"/>
      <c r="X56" s="104"/>
      <c r="Y56" s="104"/>
      <c r="Z56" s="104"/>
      <c r="AA56" s="104"/>
      <c r="AB56" s="104"/>
      <c r="AC56" s="104"/>
      <c r="AD56" s="104"/>
      <c r="AE56" s="104"/>
      <c r="AF56" s="104"/>
      <c r="AG56" s="104"/>
      <c r="AH56" s="104"/>
      <c r="AI56" s="104"/>
      <c r="AJ56" s="104"/>
      <c r="AK56" s="7"/>
      <c r="AL56" s="7"/>
      <c r="AM56" s="7"/>
      <c r="AN56" s="7"/>
      <c r="AO56" s="7"/>
      <c r="AP56" s="31"/>
      <c r="AQ56" s="38"/>
      <c r="AR56" s="38"/>
      <c r="AS56" s="38"/>
      <c r="AT56" s="38"/>
      <c r="AU56" s="38"/>
      <c r="AV56" s="38"/>
      <c r="AW56" s="38"/>
      <c r="AX56" s="38"/>
      <c r="AY56" s="38"/>
      <c r="AZ56" s="38"/>
      <c r="BA56" s="38"/>
      <c r="BB56" s="38"/>
      <c r="BC56" s="38"/>
      <c r="BD56" s="38"/>
      <c r="BE56" s="38"/>
      <c r="BF56" s="38"/>
      <c r="BG56" s="38"/>
      <c r="BH56" s="38"/>
      <c r="BI56" s="38"/>
      <c r="BJ56" s="89"/>
      <c r="BK56" s="49">
        <v>0</v>
      </c>
    </row>
    <row r="57" spans="2:63" ht="21" x14ac:dyDescent="0.35">
      <c r="B57" s="27"/>
      <c r="C57" s="27"/>
      <c r="D57" s="52"/>
      <c r="E57" s="39" t="s">
        <v>31</v>
      </c>
      <c r="F57" s="40"/>
      <c r="G57" s="33"/>
      <c r="H57" s="33"/>
      <c r="I57" s="33"/>
      <c r="J57" s="33"/>
      <c r="K57" s="33"/>
      <c r="L57" s="100">
        <v>0</v>
      </c>
      <c r="M57" s="100">
        <v>0</v>
      </c>
      <c r="N57" s="100">
        <v>0</v>
      </c>
      <c r="O57" s="100">
        <v>0</v>
      </c>
      <c r="P57" s="100">
        <v>0</v>
      </c>
      <c r="Q57" s="101"/>
      <c r="R57" s="101"/>
      <c r="S57" s="101"/>
      <c r="T57" s="101"/>
      <c r="U57" s="101"/>
      <c r="V57" s="101"/>
      <c r="W57" s="101"/>
      <c r="X57" s="101"/>
      <c r="Y57" s="101"/>
      <c r="Z57" s="101"/>
      <c r="AA57" s="101"/>
      <c r="AB57" s="101"/>
      <c r="AC57" s="101"/>
      <c r="AD57" s="101"/>
      <c r="AE57" s="101"/>
      <c r="AF57" s="101"/>
      <c r="AG57" s="101"/>
      <c r="AH57" s="101"/>
      <c r="AI57" s="101"/>
      <c r="AJ57" s="101"/>
      <c r="AK57" s="8"/>
      <c r="AL57" s="8"/>
      <c r="AM57" s="8"/>
      <c r="AN57" s="8"/>
      <c r="AO57" s="8"/>
      <c r="AP57" s="33"/>
      <c r="AQ57" s="33"/>
      <c r="AR57" s="33"/>
      <c r="AS57" s="33"/>
      <c r="AT57" s="33"/>
      <c r="AU57" s="33"/>
      <c r="AV57" s="33"/>
      <c r="AW57" s="33"/>
      <c r="AX57" s="33"/>
      <c r="AY57" s="33"/>
      <c r="AZ57" s="33"/>
      <c r="BA57" s="33"/>
      <c r="BB57" s="33"/>
      <c r="BC57" s="33"/>
      <c r="BD57" s="33"/>
      <c r="BE57" s="33"/>
      <c r="BF57" s="33"/>
      <c r="BG57" s="33"/>
      <c r="BH57" s="33"/>
      <c r="BI57" s="33"/>
      <c r="BJ57" s="87"/>
      <c r="BK57" s="49">
        <v>0</v>
      </c>
    </row>
    <row r="58" spans="2:63" ht="21" x14ac:dyDescent="0.35">
      <c r="B58" s="27"/>
      <c r="C58" s="27"/>
      <c r="D58" s="52"/>
      <c r="E58" s="39" t="s">
        <v>32</v>
      </c>
      <c r="F58" s="40"/>
      <c r="G58" s="33"/>
      <c r="H58" s="33"/>
      <c r="I58" s="33"/>
      <c r="J58" s="33"/>
      <c r="K58" s="33"/>
      <c r="L58" s="100">
        <v>239700662</v>
      </c>
      <c r="M58" s="100">
        <v>95086922</v>
      </c>
      <c r="N58" s="100">
        <v>80820634</v>
      </c>
      <c r="O58" s="100">
        <v>112838290</v>
      </c>
      <c r="P58" s="100">
        <v>528446508</v>
      </c>
      <c r="Q58" s="101"/>
      <c r="R58" s="101"/>
      <c r="S58" s="101"/>
      <c r="T58" s="101"/>
      <c r="U58" s="101"/>
      <c r="V58" s="101"/>
      <c r="W58" s="101"/>
      <c r="X58" s="101"/>
      <c r="Y58" s="101"/>
      <c r="Z58" s="101"/>
      <c r="AA58" s="101"/>
      <c r="AB58" s="101"/>
      <c r="AC58" s="101"/>
      <c r="AD58" s="101"/>
      <c r="AE58" s="101"/>
      <c r="AF58" s="101"/>
      <c r="AG58" s="101"/>
      <c r="AH58" s="101"/>
      <c r="AI58" s="101"/>
      <c r="AJ58" s="101"/>
      <c r="AK58" s="8"/>
      <c r="AL58" s="8"/>
      <c r="AM58" s="8"/>
      <c r="AN58" s="8"/>
      <c r="AO58" s="8"/>
      <c r="AP58" s="33"/>
      <c r="AQ58" s="33"/>
      <c r="AR58" s="33"/>
      <c r="AS58" s="33"/>
      <c r="AT58" s="33"/>
      <c r="AU58" s="33"/>
      <c r="AV58" s="33"/>
      <c r="AW58" s="33"/>
      <c r="AX58" s="33"/>
      <c r="AY58" s="33"/>
      <c r="AZ58" s="33"/>
      <c r="BA58" s="33"/>
      <c r="BB58" s="33"/>
      <c r="BC58" s="33"/>
      <c r="BD58" s="33"/>
      <c r="BE58" s="33"/>
      <c r="BF58" s="33"/>
      <c r="BG58" s="33"/>
      <c r="BH58" s="33"/>
      <c r="BI58" s="33"/>
      <c r="BJ58" s="87"/>
      <c r="BK58" s="49">
        <v>0</v>
      </c>
    </row>
    <row r="59" spans="2:63" ht="21" x14ac:dyDescent="0.35">
      <c r="B59" s="27"/>
      <c r="C59" s="27"/>
      <c r="D59" s="52"/>
      <c r="E59" s="39" t="s">
        <v>33</v>
      </c>
      <c r="F59" s="40"/>
      <c r="G59" s="33"/>
      <c r="H59" s="33"/>
      <c r="I59" s="33"/>
      <c r="J59" s="33"/>
      <c r="K59" s="33"/>
      <c r="L59" s="100">
        <v>1365372652</v>
      </c>
      <c r="M59" s="100">
        <v>493709634</v>
      </c>
      <c r="N59" s="100">
        <v>349141494</v>
      </c>
      <c r="O59" s="100">
        <v>534362492</v>
      </c>
      <c r="P59" s="100">
        <v>2742586272</v>
      </c>
      <c r="Q59" s="101"/>
      <c r="R59" s="101"/>
      <c r="S59" s="101"/>
      <c r="T59" s="101"/>
      <c r="U59" s="101"/>
      <c r="V59" s="101"/>
      <c r="W59" s="101"/>
      <c r="X59" s="101"/>
      <c r="Y59" s="101"/>
      <c r="Z59" s="101"/>
      <c r="AA59" s="101"/>
      <c r="AB59" s="101"/>
      <c r="AC59" s="101"/>
      <c r="AD59" s="101"/>
      <c r="AE59" s="101"/>
      <c r="AF59" s="101"/>
      <c r="AG59" s="101"/>
      <c r="AH59" s="101"/>
      <c r="AI59" s="101"/>
      <c r="AJ59" s="101"/>
      <c r="AK59" s="8"/>
      <c r="AL59" s="8"/>
      <c r="AM59" s="8"/>
      <c r="AN59" s="8"/>
      <c r="AO59" s="8"/>
      <c r="AP59" s="33"/>
      <c r="AQ59" s="33"/>
      <c r="AR59" s="33"/>
      <c r="AS59" s="33"/>
      <c r="AT59" s="33"/>
      <c r="AU59" s="33"/>
      <c r="AV59" s="33"/>
      <c r="AW59" s="33"/>
      <c r="AX59" s="33"/>
      <c r="AY59" s="33"/>
      <c r="AZ59" s="33"/>
      <c r="BA59" s="33"/>
      <c r="BB59" s="33"/>
      <c r="BC59" s="33"/>
      <c r="BD59" s="33"/>
      <c r="BE59" s="33"/>
      <c r="BF59" s="33"/>
      <c r="BG59" s="33"/>
      <c r="BH59" s="33"/>
      <c r="BI59" s="33"/>
      <c r="BJ59" s="87"/>
      <c r="BK59" s="49">
        <v>0</v>
      </c>
    </row>
    <row r="60" spans="2:63" ht="21" x14ac:dyDescent="0.35">
      <c r="B60" s="27"/>
      <c r="C60" s="27"/>
      <c r="D60" s="52"/>
      <c r="E60" s="39" t="s">
        <v>34</v>
      </c>
      <c r="F60" s="40"/>
      <c r="G60" s="33"/>
      <c r="H60" s="33"/>
      <c r="I60" s="33"/>
      <c r="J60" s="33"/>
      <c r="K60" s="33"/>
      <c r="L60" s="100">
        <v>9214093</v>
      </c>
      <c r="M60" s="100">
        <v>10772125</v>
      </c>
      <c r="N60" s="100">
        <v>14127322</v>
      </c>
      <c r="O60" s="100">
        <v>21172440</v>
      </c>
      <c r="P60" s="100">
        <v>55285982</v>
      </c>
      <c r="Q60" s="101"/>
      <c r="R60" s="101"/>
      <c r="S60" s="101"/>
      <c r="T60" s="101"/>
      <c r="U60" s="101"/>
      <c r="V60" s="101"/>
      <c r="W60" s="101"/>
      <c r="X60" s="101"/>
      <c r="Y60" s="101"/>
      <c r="Z60" s="101"/>
      <c r="AA60" s="101"/>
      <c r="AB60" s="101"/>
      <c r="AC60" s="101"/>
      <c r="AD60" s="101"/>
      <c r="AE60" s="101"/>
      <c r="AF60" s="101"/>
      <c r="AG60" s="101"/>
      <c r="AH60" s="101"/>
      <c r="AI60" s="101"/>
      <c r="AJ60" s="101"/>
      <c r="AK60" s="8"/>
      <c r="AL60" s="8"/>
      <c r="AM60" s="8"/>
      <c r="AN60" s="8"/>
      <c r="AO60" s="8"/>
      <c r="AP60" s="33"/>
      <c r="AQ60" s="33"/>
      <c r="AR60" s="33"/>
      <c r="AS60" s="33"/>
      <c r="AT60" s="33"/>
      <c r="AU60" s="33"/>
      <c r="AV60" s="33"/>
      <c r="AW60" s="33"/>
      <c r="AX60" s="33"/>
      <c r="AY60" s="33"/>
      <c r="AZ60" s="33"/>
      <c r="BA60" s="33"/>
      <c r="BB60" s="33"/>
      <c r="BC60" s="33"/>
      <c r="BD60" s="33"/>
      <c r="BE60" s="33"/>
      <c r="BF60" s="33"/>
      <c r="BG60" s="33"/>
      <c r="BH60" s="33"/>
      <c r="BI60" s="33"/>
      <c r="BJ60" s="87"/>
      <c r="BK60" s="49">
        <v>0</v>
      </c>
    </row>
    <row r="61" spans="2:63" ht="21" x14ac:dyDescent="0.35">
      <c r="B61" s="27"/>
      <c r="C61" s="27"/>
      <c r="D61" s="52"/>
      <c r="E61" s="39" t="s">
        <v>35</v>
      </c>
      <c r="F61" s="40"/>
      <c r="G61" s="33"/>
      <c r="H61" s="33"/>
      <c r="I61" s="33"/>
      <c r="J61" s="33"/>
      <c r="K61" s="33"/>
      <c r="L61" s="100">
        <v>106660177</v>
      </c>
      <c r="M61" s="100">
        <v>92405306</v>
      </c>
      <c r="N61" s="100">
        <v>57054972</v>
      </c>
      <c r="O61" s="100">
        <v>161132238</v>
      </c>
      <c r="P61" s="100">
        <v>417252693</v>
      </c>
      <c r="Q61" s="101"/>
      <c r="R61" s="101"/>
      <c r="S61" s="101"/>
      <c r="T61" s="101"/>
      <c r="U61" s="101"/>
      <c r="V61" s="101"/>
      <c r="W61" s="101"/>
      <c r="X61" s="101"/>
      <c r="Y61" s="101"/>
      <c r="Z61" s="101"/>
      <c r="AA61" s="101"/>
      <c r="AB61" s="101"/>
      <c r="AC61" s="101"/>
      <c r="AD61" s="101"/>
      <c r="AE61" s="101"/>
      <c r="AF61" s="101"/>
      <c r="AG61" s="101"/>
      <c r="AH61" s="101"/>
      <c r="AI61" s="101"/>
      <c r="AJ61" s="101"/>
      <c r="AK61" s="8"/>
      <c r="AL61" s="8"/>
      <c r="AM61" s="8"/>
      <c r="AN61" s="8"/>
      <c r="AO61" s="8"/>
      <c r="AP61" s="33"/>
      <c r="AQ61" s="33"/>
      <c r="AR61" s="33"/>
      <c r="AS61" s="33"/>
      <c r="AT61" s="33"/>
      <c r="AU61" s="33"/>
      <c r="AV61" s="33"/>
      <c r="AW61" s="33"/>
      <c r="AX61" s="33"/>
      <c r="AY61" s="33"/>
      <c r="AZ61" s="33"/>
      <c r="BA61" s="33"/>
      <c r="BB61" s="33"/>
      <c r="BC61" s="33"/>
      <c r="BD61" s="33"/>
      <c r="BE61" s="33"/>
      <c r="BF61" s="33"/>
      <c r="BG61" s="33"/>
      <c r="BH61" s="33"/>
      <c r="BI61" s="33"/>
      <c r="BJ61" s="87"/>
      <c r="BK61" s="49">
        <v>0</v>
      </c>
    </row>
    <row r="62" spans="2:63" ht="21" x14ac:dyDescent="0.35">
      <c r="B62" s="27"/>
      <c r="C62" s="27"/>
      <c r="D62" s="53"/>
      <c r="E62" s="39" t="s">
        <v>36</v>
      </c>
      <c r="F62" s="40"/>
      <c r="G62" s="33"/>
      <c r="H62" s="33"/>
      <c r="I62" s="33"/>
      <c r="J62" s="33"/>
      <c r="K62" s="33"/>
      <c r="L62" s="100"/>
      <c r="M62" s="100">
        <v>0</v>
      </c>
      <c r="N62" s="100">
        <v>0</v>
      </c>
      <c r="O62" s="100"/>
      <c r="P62" s="100"/>
      <c r="Q62" s="101"/>
      <c r="R62" s="101"/>
      <c r="S62" s="101"/>
      <c r="T62" s="101"/>
      <c r="U62" s="101"/>
      <c r="V62" s="101"/>
      <c r="W62" s="101"/>
      <c r="X62" s="101"/>
      <c r="Y62" s="101"/>
      <c r="Z62" s="101"/>
      <c r="AA62" s="101"/>
      <c r="AB62" s="101"/>
      <c r="AC62" s="101"/>
      <c r="AD62" s="101"/>
      <c r="AE62" s="101"/>
      <c r="AF62" s="101"/>
      <c r="AG62" s="101"/>
      <c r="AH62" s="101"/>
      <c r="AI62" s="101"/>
      <c r="AJ62" s="101"/>
      <c r="AK62" s="8"/>
      <c r="AL62" s="8"/>
      <c r="AM62" s="8"/>
      <c r="AN62" s="8"/>
      <c r="AO62" s="8"/>
      <c r="AP62" s="33"/>
      <c r="AQ62" s="33"/>
      <c r="AR62" s="33"/>
      <c r="AS62" s="33"/>
      <c r="AT62" s="33"/>
      <c r="AU62" s="33"/>
      <c r="AV62" s="33"/>
      <c r="AW62" s="33"/>
      <c r="AX62" s="33"/>
      <c r="AY62" s="33"/>
      <c r="AZ62" s="33"/>
      <c r="BA62" s="33"/>
      <c r="BB62" s="33"/>
      <c r="BC62" s="33"/>
      <c r="BD62" s="33"/>
      <c r="BE62" s="33"/>
      <c r="BF62" s="33"/>
      <c r="BG62" s="33"/>
      <c r="BH62" s="33"/>
      <c r="BI62" s="33"/>
      <c r="BJ62" s="87"/>
      <c r="BK62" s="49">
        <v>0</v>
      </c>
    </row>
    <row r="63" spans="2:63" ht="21" x14ac:dyDescent="0.35">
      <c r="B63" s="27"/>
      <c r="C63" s="27"/>
      <c r="D63" s="41" t="s">
        <v>37</v>
      </c>
      <c r="E63" s="39" t="s">
        <v>38</v>
      </c>
      <c r="F63" s="40"/>
      <c r="G63" s="33"/>
      <c r="H63" s="33"/>
      <c r="I63" s="33"/>
      <c r="J63" s="33"/>
      <c r="K63" s="33"/>
      <c r="L63" s="100">
        <v>3308696229</v>
      </c>
      <c r="M63" s="100">
        <v>3411636316</v>
      </c>
      <c r="N63" s="100">
        <v>2985505018</v>
      </c>
      <c r="O63" s="100">
        <v>2797062591</v>
      </c>
      <c r="P63" s="100">
        <v>12502900154</v>
      </c>
      <c r="Q63" s="101"/>
      <c r="R63" s="101"/>
      <c r="S63" s="101"/>
      <c r="T63" s="101"/>
      <c r="U63" s="101"/>
      <c r="V63" s="101"/>
      <c r="W63" s="101"/>
      <c r="X63" s="101"/>
      <c r="Y63" s="101"/>
      <c r="Z63" s="101"/>
      <c r="AA63" s="101"/>
      <c r="AB63" s="101"/>
      <c r="AC63" s="101"/>
      <c r="AD63" s="101"/>
      <c r="AE63" s="101"/>
      <c r="AF63" s="101"/>
      <c r="AG63" s="101"/>
      <c r="AH63" s="101"/>
      <c r="AI63" s="101"/>
      <c r="AJ63" s="101"/>
      <c r="AK63" s="8"/>
      <c r="AL63" s="8"/>
      <c r="AM63" s="8"/>
      <c r="AN63" s="8"/>
      <c r="AO63" s="8"/>
      <c r="AP63" s="33"/>
      <c r="AQ63" s="33"/>
      <c r="AR63" s="33"/>
      <c r="AS63" s="33"/>
      <c r="AT63" s="33"/>
      <c r="AU63" s="33"/>
      <c r="AV63" s="33"/>
      <c r="AW63" s="33"/>
      <c r="AX63" s="33"/>
      <c r="AY63" s="33"/>
      <c r="AZ63" s="33"/>
      <c r="BA63" s="33"/>
      <c r="BB63" s="33"/>
      <c r="BC63" s="33"/>
      <c r="BD63" s="33"/>
      <c r="BE63" s="33"/>
      <c r="BF63" s="33"/>
      <c r="BG63" s="33"/>
      <c r="BH63" s="33"/>
      <c r="BI63" s="33"/>
      <c r="BJ63" s="87"/>
      <c r="BK63" s="49">
        <v>0</v>
      </c>
    </row>
    <row r="64" spans="2:63" ht="21" x14ac:dyDescent="0.35">
      <c r="B64" s="27"/>
      <c r="C64" s="27"/>
      <c r="D64" s="52"/>
      <c r="E64" s="39" t="s">
        <v>39</v>
      </c>
      <c r="F64" s="40"/>
      <c r="G64" s="33"/>
      <c r="H64" s="33"/>
      <c r="I64" s="33"/>
      <c r="J64" s="33"/>
      <c r="K64" s="33"/>
      <c r="L64" s="100">
        <v>100357057</v>
      </c>
      <c r="M64" s="100">
        <v>140553502</v>
      </c>
      <c r="N64" s="100">
        <v>118885032</v>
      </c>
      <c r="O64" s="100">
        <v>99624735</v>
      </c>
      <c r="P64" s="100">
        <v>459420326</v>
      </c>
      <c r="Q64" s="101"/>
      <c r="R64" s="101"/>
      <c r="S64" s="101"/>
      <c r="T64" s="101"/>
      <c r="U64" s="101"/>
      <c r="V64" s="101"/>
      <c r="W64" s="101"/>
      <c r="X64" s="101"/>
      <c r="Y64" s="101"/>
      <c r="Z64" s="101"/>
      <c r="AA64" s="101"/>
      <c r="AB64" s="101"/>
      <c r="AC64" s="101"/>
      <c r="AD64" s="101"/>
      <c r="AE64" s="101"/>
      <c r="AF64" s="101"/>
      <c r="AG64" s="101"/>
      <c r="AH64" s="101"/>
      <c r="AI64" s="101"/>
      <c r="AJ64" s="101"/>
      <c r="AK64" s="8"/>
      <c r="AL64" s="8"/>
      <c r="AM64" s="8"/>
      <c r="AN64" s="8"/>
      <c r="AO64" s="8"/>
      <c r="AP64" s="33"/>
      <c r="AQ64" s="33"/>
      <c r="AR64" s="33"/>
      <c r="AS64" s="33"/>
      <c r="AT64" s="33"/>
      <c r="AU64" s="33"/>
      <c r="AV64" s="33"/>
      <c r="AW64" s="33"/>
      <c r="AX64" s="33"/>
      <c r="AY64" s="33"/>
      <c r="AZ64" s="33"/>
      <c r="BA64" s="33"/>
      <c r="BB64" s="33"/>
      <c r="BC64" s="33"/>
      <c r="BD64" s="33"/>
      <c r="BE64" s="33"/>
      <c r="BF64" s="33"/>
      <c r="BG64" s="33"/>
      <c r="BH64" s="33"/>
      <c r="BI64" s="33"/>
      <c r="BJ64" s="87"/>
      <c r="BK64" s="49">
        <v>0</v>
      </c>
    </row>
    <row r="65" spans="2:63" ht="21" x14ac:dyDescent="0.35">
      <c r="B65" s="27"/>
      <c r="C65" s="27"/>
      <c r="D65" s="52"/>
      <c r="E65" s="39" t="s">
        <v>40</v>
      </c>
      <c r="F65" s="40"/>
      <c r="G65" s="33"/>
      <c r="H65" s="33"/>
      <c r="I65" s="33"/>
      <c r="J65" s="33"/>
      <c r="K65" s="33"/>
      <c r="L65" s="100">
        <v>191431867</v>
      </c>
      <c r="M65" s="100">
        <v>205428909</v>
      </c>
      <c r="N65" s="100">
        <v>258292038</v>
      </c>
      <c r="O65" s="100">
        <v>249369468</v>
      </c>
      <c r="P65" s="100">
        <v>904522282</v>
      </c>
      <c r="Q65" s="101"/>
      <c r="R65" s="101"/>
      <c r="S65" s="101"/>
      <c r="T65" s="101"/>
      <c r="U65" s="101"/>
      <c r="V65" s="101"/>
      <c r="W65" s="101"/>
      <c r="X65" s="101"/>
      <c r="Y65" s="101"/>
      <c r="Z65" s="101"/>
      <c r="AA65" s="101"/>
      <c r="AB65" s="101"/>
      <c r="AC65" s="101"/>
      <c r="AD65" s="101"/>
      <c r="AE65" s="101"/>
      <c r="AF65" s="101"/>
      <c r="AG65" s="101"/>
      <c r="AH65" s="101"/>
      <c r="AI65" s="101"/>
      <c r="AJ65" s="101"/>
      <c r="AK65" s="8"/>
      <c r="AL65" s="8"/>
      <c r="AM65" s="8"/>
      <c r="AN65" s="8"/>
      <c r="AO65" s="8"/>
      <c r="AP65" s="33"/>
      <c r="AQ65" s="33"/>
      <c r="AR65" s="33"/>
      <c r="AS65" s="33"/>
      <c r="AT65" s="33"/>
      <c r="AU65" s="33"/>
      <c r="AV65" s="33"/>
      <c r="AW65" s="33"/>
      <c r="AX65" s="33"/>
      <c r="AY65" s="33"/>
      <c r="AZ65" s="33"/>
      <c r="BA65" s="33"/>
      <c r="BB65" s="33"/>
      <c r="BC65" s="33"/>
      <c r="BD65" s="33"/>
      <c r="BE65" s="33"/>
      <c r="BF65" s="33"/>
      <c r="BG65" s="33"/>
      <c r="BH65" s="33"/>
      <c r="BI65" s="33"/>
      <c r="BJ65" s="87"/>
      <c r="BK65" s="49">
        <v>0</v>
      </c>
    </row>
    <row r="66" spans="2:63" ht="21" x14ac:dyDescent="0.35">
      <c r="B66" s="27"/>
      <c r="C66" s="27"/>
      <c r="D66" s="52"/>
      <c r="E66" s="39" t="s">
        <v>41</v>
      </c>
      <c r="F66" s="40"/>
      <c r="G66" s="33"/>
      <c r="H66" s="33"/>
      <c r="I66" s="33"/>
      <c r="J66" s="33"/>
      <c r="K66" s="33"/>
      <c r="L66" s="100"/>
      <c r="M66" s="100">
        <v>0</v>
      </c>
      <c r="N66" s="100">
        <v>0</v>
      </c>
      <c r="O66" s="100">
        <v>0</v>
      </c>
      <c r="P66" s="100">
        <v>0</v>
      </c>
      <c r="Q66" s="101"/>
      <c r="R66" s="101"/>
      <c r="S66" s="101"/>
      <c r="T66" s="101"/>
      <c r="U66" s="101"/>
      <c r="V66" s="101"/>
      <c r="W66" s="101"/>
      <c r="X66" s="101"/>
      <c r="Y66" s="101"/>
      <c r="Z66" s="101"/>
      <c r="AA66" s="101"/>
      <c r="AB66" s="101"/>
      <c r="AC66" s="101"/>
      <c r="AD66" s="101"/>
      <c r="AE66" s="101"/>
      <c r="AF66" s="101"/>
      <c r="AG66" s="101"/>
      <c r="AH66" s="101"/>
      <c r="AI66" s="101"/>
      <c r="AJ66" s="101"/>
      <c r="AK66" s="8"/>
      <c r="AL66" s="8"/>
      <c r="AM66" s="8"/>
      <c r="AN66" s="8"/>
      <c r="AO66" s="8"/>
      <c r="AP66" s="33"/>
      <c r="AQ66" s="33"/>
      <c r="AR66" s="33"/>
      <c r="AS66" s="33"/>
      <c r="AT66" s="33"/>
      <c r="AU66" s="33"/>
      <c r="AV66" s="33"/>
      <c r="AW66" s="33"/>
      <c r="AX66" s="33"/>
      <c r="AY66" s="33"/>
      <c r="AZ66" s="33"/>
      <c r="BA66" s="33"/>
      <c r="BB66" s="33"/>
      <c r="BC66" s="33"/>
      <c r="BD66" s="33"/>
      <c r="BE66" s="33"/>
      <c r="BF66" s="33"/>
      <c r="BG66" s="33"/>
      <c r="BH66" s="33"/>
      <c r="BI66" s="33"/>
      <c r="BJ66" s="87"/>
      <c r="BK66" s="49">
        <v>0</v>
      </c>
    </row>
    <row r="67" spans="2:63" ht="21" x14ac:dyDescent="0.35">
      <c r="B67" s="27"/>
      <c r="C67" s="27"/>
      <c r="D67" s="52"/>
      <c r="E67" s="39" t="s">
        <v>42</v>
      </c>
      <c r="F67" s="40"/>
      <c r="G67" s="33"/>
      <c r="H67" s="33"/>
      <c r="I67" s="33"/>
      <c r="J67" s="33"/>
      <c r="K67" s="33"/>
      <c r="L67" s="100">
        <v>2539308</v>
      </c>
      <c r="M67" s="100">
        <v>18393948</v>
      </c>
      <c r="N67" s="100">
        <v>3225056</v>
      </c>
      <c r="O67" s="100">
        <v>3240927</v>
      </c>
      <c r="P67" s="100">
        <v>27399239</v>
      </c>
      <c r="Q67" s="101"/>
      <c r="R67" s="101"/>
      <c r="S67" s="101"/>
      <c r="T67" s="101"/>
      <c r="U67" s="101"/>
      <c r="V67" s="101"/>
      <c r="W67" s="101"/>
      <c r="X67" s="101"/>
      <c r="Y67" s="101"/>
      <c r="Z67" s="101"/>
      <c r="AA67" s="101"/>
      <c r="AB67" s="101"/>
      <c r="AC67" s="101"/>
      <c r="AD67" s="101"/>
      <c r="AE67" s="101"/>
      <c r="AF67" s="101"/>
      <c r="AG67" s="101"/>
      <c r="AH67" s="101"/>
      <c r="AI67" s="101"/>
      <c r="AJ67" s="101"/>
      <c r="AK67" s="8"/>
      <c r="AL67" s="8"/>
      <c r="AM67" s="8"/>
      <c r="AN67" s="8"/>
      <c r="AO67" s="8"/>
      <c r="AP67" s="33"/>
      <c r="AQ67" s="33"/>
      <c r="AR67" s="33"/>
      <c r="AS67" s="33"/>
      <c r="AT67" s="33"/>
      <c r="AU67" s="33"/>
      <c r="AV67" s="33"/>
      <c r="AW67" s="33"/>
      <c r="AX67" s="33"/>
      <c r="AY67" s="33"/>
      <c r="AZ67" s="33"/>
      <c r="BA67" s="33"/>
      <c r="BB67" s="33"/>
      <c r="BC67" s="33"/>
      <c r="BD67" s="33"/>
      <c r="BE67" s="33"/>
      <c r="BF67" s="33"/>
      <c r="BG67" s="33"/>
      <c r="BH67" s="33"/>
      <c r="BI67" s="33"/>
      <c r="BJ67" s="87"/>
      <c r="BK67" s="49">
        <v>0</v>
      </c>
    </row>
    <row r="68" spans="2:63" ht="21" x14ac:dyDescent="0.35">
      <c r="B68" s="27"/>
      <c r="C68" s="27"/>
      <c r="D68" s="52"/>
      <c r="E68" s="39" t="s">
        <v>43</v>
      </c>
      <c r="F68" s="40"/>
      <c r="G68" s="33"/>
      <c r="H68" s="33"/>
      <c r="I68" s="33"/>
      <c r="J68" s="33"/>
      <c r="K68" s="33"/>
      <c r="L68" s="100">
        <v>60357671</v>
      </c>
      <c r="M68" s="100">
        <v>87289314</v>
      </c>
      <c r="N68" s="100">
        <v>62810655</v>
      </c>
      <c r="O68" s="100">
        <v>85446306</v>
      </c>
      <c r="P68" s="100">
        <v>295903946</v>
      </c>
      <c r="Q68" s="101"/>
      <c r="R68" s="101"/>
      <c r="S68" s="101"/>
      <c r="T68" s="101"/>
      <c r="U68" s="101"/>
      <c r="V68" s="101"/>
      <c r="W68" s="101"/>
      <c r="X68" s="101"/>
      <c r="Y68" s="101"/>
      <c r="Z68" s="101"/>
      <c r="AA68" s="101"/>
      <c r="AB68" s="101"/>
      <c r="AC68" s="101"/>
      <c r="AD68" s="101"/>
      <c r="AE68" s="101"/>
      <c r="AF68" s="101"/>
      <c r="AG68" s="101"/>
      <c r="AH68" s="101"/>
      <c r="AI68" s="101"/>
      <c r="AJ68" s="101"/>
      <c r="AK68" s="8"/>
      <c r="AL68" s="8"/>
      <c r="AM68" s="8"/>
      <c r="AN68" s="8"/>
      <c r="AO68" s="8"/>
      <c r="AP68" s="33"/>
      <c r="AQ68" s="33"/>
      <c r="AR68" s="33"/>
      <c r="AS68" s="33"/>
      <c r="AT68" s="33"/>
      <c r="AU68" s="33"/>
      <c r="AV68" s="33"/>
      <c r="AW68" s="33"/>
      <c r="AX68" s="33"/>
      <c r="AY68" s="33"/>
      <c r="AZ68" s="33"/>
      <c r="BA68" s="33"/>
      <c r="BB68" s="33"/>
      <c r="BC68" s="33"/>
      <c r="BD68" s="33"/>
      <c r="BE68" s="33"/>
      <c r="BF68" s="33"/>
      <c r="BG68" s="33"/>
      <c r="BH68" s="33"/>
      <c r="BI68" s="33"/>
      <c r="BJ68" s="87"/>
      <c r="BK68" s="49">
        <v>0</v>
      </c>
    </row>
    <row r="69" spans="2:63" ht="21" x14ac:dyDescent="0.35">
      <c r="B69" s="27"/>
      <c r="C69" s="27"/>
      <c r="D69" s="52"/>
      <c r="E69" s="39" t="s">
        <v>44</v>
      </c>
      <c r="F69" s="40"/>
      <c r="G69" s="33"/>
      <c r="H69" s="33"/>
      <c r="I69" s="33"/>
      <c r="J69" s="33"/>
      <c r="K69" s="33"/>
      <c r="L69" s="100">
        <v>0</v>
      </c>
      <c r="M69" s="100">
        <v>0</v>
      </c>
      <c r="N69" s="100">
        <v>0</v>
      </c>
      <c r="O69" s="100">
        <v>0</v>
      </c>
      <c r="P69" s="100">
        <v>0</v>
      </c>
      <c r="Q69" s="101"/>
      <c r="R69" s="101"/>
      <c r="S69" s="101"/>
      <c r="T69" s="101"/>
      <c r="U69" s="101"/>
      <c r="V69" s="101"/>
      <c r="W69" s="101"/>
      <c r="X69" s="101"/>
      <c r="Y69" s="101"/>
      <c r="Z69" s="101"/>
      <c r="AA69" s="101"/>
      <c r="AB69" s="101"/>
      <c r="AC69" s="101"/>
      <c r="AD69" s="101"/>
      <c r="AE69" s="101"/>
      <c r="AF69" s="101"/>
      <c r="AG69" s="101"/>
      <c r="AH69" s="101"/>
      <c r="AI69" s="101"/>
      <c r="AJ69" s="101"/>
      <c r="AK69" s="8"/>
      <c r="AL69" s="8"/>
      <c r="AM69" s="8"/>
      <c r="AN69" s="8"/>
      <c r="AO69" s="8"/>
      <c r="AP69" s="33"/>
      <c r="AQ69" s="33"/>
      <c r="AR69" s="33"/>
      <c r="AS69" s="33"/>
      <c r="AT69" s="33"/>
      <c r="AU69" s="33"/>
      <c r="AV69" s="33"/>
      <c r="AW69" s="33"/>
      <c r="AX69" s="33"/>
      <c r="AY69" s="33"/>
      <c r="AZ69" s="33"/>
      <c r="BA69" s="33"/>
      <c r="BB69" s="33"/>
      <c r="BC69" s="33"/>
      <c r="BD69" s="33"/>
      <c r="BE69" s="33"/>
      <c r="BF69" s="33"/>
      <c r="BG69" s="33"/>
      <c r="BH69" s="33"/>
      <c r="BI69" s="33"/>
      <c r="BJ69" s="87"/>
      <c r="BK69" s="49">
        <v>0</v>
      </c>
    </row>
    <row r="70" spans="2:63" ht="21" x14ac:dyDescent="0.35">
      <c r="B70" s="27"/>
      <c r="C70" s="27"/>
      <c r="D70" s="52"/>
      <c r="E70" s="39" t="s">
        <v>45</v>
      </c>
      <c r="F70" s="40"/>
      <c r="G70" s="33"/>
      <c r="H70" s="33"/>
      <c r="I70" s="33"/>
      <c r="J70" s="33"/>
      <c r="K70" s="33"/>
      <c r="L70" s="100">
        <v>0</v>
      </c>
      <c r="M70" s="100">
        <v>0</v>
      </c>
      <c r="N70" s="100">
        <v>0</v>
      </c>
      <c r="O70" s="100">
        <v>0</v>
      </c>
      <c r="P70" s="100">
        <v>0</v>
      </c>
      <c r="Q70" s="101"/>
      <c r="R70" s="101"/>
      <c r="S70" s="101"/>
      <c r="T70" s="101"/>
      <c r="U70" s="101"/>
      <c r="V70" s="101"/>
      <c r="W70" s="101"/>
      <c r="X70" s="101"/>
      <c r="Y70" s="101"/>
      <c r="Z70" s="101"/>
      <c r="AA70" s="101"/>
      <c r="AB70" s="101"/>
      <c r="AC70" s="101"/>
      <c r="AD70" s="101"/>
      <c r="AE70" s="101"/>
      <c r="AF70" s="101"/>
      <c r="AG70" s="101"/>
      <c r="AH70" s="101"/>
      <c r="AI70" s="101"/>
      <c r="AJ70" s="101"/>
      <c r="AK70" s="8"/>
      <c r="AL70" s="8"/>
      <c r="AM70" s="8"/>
      <c r="AN70" s="8"/>
      <c r="AO70" s="8"/>
      <c r="AP70" s="33"/>
      <c r="AQ70" s="33"/>
      <c r="AR70" s="33"/>
      <c r="AS70" s="33"/>
      <c r="AT70" s="33"/>
      <c r="AU70" s="33"/>
      <c r="AV70" s="33"/>
      <c r="AW70" s="33"/>
      <c r="AX70" s="33"/>
      <c r="AY70" s="33"/>
      <c r="AZ70" s="33"/>
      <c r="BA70" s="33"/>
      <c r="BB70" s="33"/>
      <c r="BC70" s="33"/>
      <c r="BD70" s="33"/>
      <c r="BE70" s="33"/>
      <c r="BF70" s="33"/>
      <c r="BG70" s="33"/>
      <c r="BH70" s="33"/>
      <c r="BI70" s="33"/>
      <c r="BJ70" s="87"/>
      <c r="BK70" s="49">
        <v>0</v>
      </c>
    </row>
    <row r="71" spans="2:63" ht="21" x14ac:dyDescent="0.35">
      <c r="B71" s="27"/>
      <c r="C71" s="27"/>
      <c r="D71" s="52"/>
      <c r="E71" s="39" t="s">
        <v>46</v>
      </c>
      <c r="F71" s="40"/>
      <c r="G71" s="33"/>
      <c r="H71" s="33"/>
      <c r="I71" s="33"/>
      <c r="J71" s="33"/>
      <c r="K71" s="33"/>
      <c r="L71" s="100">
        <v>205101194</v>
      </c>
      <c r="M71" s="100">
        <v>147511968</v>
      </c>
      <c r="N71" s="100">
        <v>184092855</v>
      </c>
      <c r="O71" s="100">
        <v>181821253</v>
      </c>
      <c r="P71" s="100">
        <v>718527270</v>
      </c>
      <c r="Q71" s="101"/>
      <c r="R71" s="101"/>
      <c r="S71" s="101"/>
      <c r="T71" s="101"/>
      <c r="U71" s="101"/>
      <c r="V71" s="101"/>
      <c r="W71" s="101"/>
      <c r="X71" s="101"/>
      <c r="Y71" s="101"/>
      <c r="Z71" s="101"/>
      <c r="AA71" s="101"/>
      <c r="AB71" s="101"/>
      <c r="AC71" s="101"/>
      <c r="AD71" s="101"/>
      <c r="AE71" s="101"/>
      <c r="AF71" s="101"/>
      <c r="AG71" s="101"/>
      <c r="AH71" s="101"/>
      <c r="AI71" s="101"/>
      <c r="AJ71" s="101"/>
      <c r="AK71" s="8"/>
      <c r="AL71" s="8"/>
      <c r="AM71" s="8"/>
      <c r="AN71" s="8"/>
      <c r="AO71" s="8"/>
      <c r="AP71" s="33"/>
      <c r="AQ71" s="33"/>
      <c r="AR71" s="33"/>
      <c r="AS71" s="33"/>
      <c r="AT71" s="33"/>
      <c r="AU71" s="33"/>
      <c r="AV71" s="33"/>
      <c r="AW71" s="33"/>
      <c r="AX71" s="33"/>
      <c r="AY71" s="33"/>
      <c r="AZ71" s="33"/>
      <c r="BA71" s="33"/>
      <c r="BB71" s="33"/>
      <c r="BC71" s="33"/>
      <c r="BD71" s="33"/>
      <c r="BE71" s="33"/>
      <c r="BF71" s="33"/>
      <c r="BG71" s="33"/>
      <c r="BH71" s="33"/>
      <c r="BI71" s="33"/>
      <c r="BJ71" s="87"/>
      <c r="BK71" s="49">
        <v>0</v>
      </c>
    </row>
    <row r="72" spans="2:63" ht="21" x14ac:dyDescent="0.35">
      <c r="B72" s="27"/>
      <c r="C72" s="27"/>
      <c r="D72" s="52"/>
      <c r="E72" s="39" t="s">
        <v>47</v>
      </c>
      <c r="F72" s="40"/>
      <c r="G72" s="33"/>
      <c r="H72" s="33"/>
      <c r="I72" s="33"/>
      <c r="J72" s="33"/>
      <c r="K72" s="33"/>
      <c r="L72" s="100">
        <v>419907222</v>
      </c>
      <c r="M72" s="100">
        <v>444583032</v>
      </c>
      <c r="N72" s="100">
        <v>424452434</v>
      </c>
      <c r="O72" s="100">
        <v>135911845</v>
      </c>
      <c r="P72" s="100">
        <v>1424854533</v>
      </c>
      <c r="Q72" s="101"/>
      <c r="R72" s="101"/>
      <c r="S72" s="101"/>
      <c r="T72" s="101"/>
      <c r="U72" s="101"/>
      <c r="V72" s="101"/>
      <c r="W72" s="101"/>
      <c r="X72" s="101"/>
      <c r="Y72" s="101"/>
      <c r="Z72" s="101"/>
      <c r="AA72" s="101"/>
      <c r="AB72" s="101"/>
      <c r="AC72" s="101"/>
      <c r="AD72" s="101"/>
      <c r="AE72" s="101"/>
      <c r="AF72" s="101"/>
      <c r="AG72" s="101"/>
      <c r="AH72" s="101"/>
      <c r="AI72" s="101"/>
      <c r="AJ72" s="101"/>
      <c r="AK72" s="8"/>
      <c r="AL72" s="8"/>
      <c r="AM72" s="8"/>
      <c r="AN72" s="8"/>
      <c r="AO72" s="8"/>
      <c r="AP72" s="33"/>
      <c r="AQ72" s="33"/>
      <c r="AR72" s="33"/>
      <c r="AS72" s="33"/>
      <c r="AT72" s="33"/>
      <c r="AU72" s="33"/>
      <c r="AV72" s="33"/>
      <c r="AW72" s="33"/>
      <c r="AX72" s="33"/>
      <c r="AY72" s="33"/>
      <c r="AZ72" s="33"/>
      <c r="BA72" s="33"/>
      <c r="BB72" s="33"/>
      <c r="BC72" s="33"/>
      <c r="BD72" s="33"/>
      <c r="BE72" s="33"/>
      <c r="BF72" s="33"/>
      <c r="BG72" s="33"/>
      <c r="BH72" s="33"/>
      <c r="BI72" s="33"/>
      <c r="BJ72" s="87"/>
      <c r="BK72" s="49">
        <v>0</v>
      </c>
    </row>
    <row r="73" spans="2:63" ht="42" x14ac:dyDescent="0.35">
      <c r="B73" s="27"/>
      <c r="C73" s="27"/>
      <c r="D73" s="52"/>
      <c r="E73" s="39" t="s">
        <v>48</v>
      </c>
      <c r="F73" s="40"/>
      <c r="G73" s="33"/>
      <c r="H73" s="33"/>
      <c r="I73" s="33"/>
      <c r="J73" s="33"/>
      <c r="K73" s="33"/>
      <c r="L73" s="100">
        <v>0</v>
      </c>
      <c r="M73" s="100">
        <v>249878304</v>
      </c>
      <c r="N73" s="100"/>
      <c r="O73" s="100"/>
      <c r="P73" s="100">
        <v>249878304</v>
      </c>
      <c r="Q73" s="101"/>
      <c r="R73" s="101"/>
      <c r="S73" s="101"/>
      <c r="T73" s="101"/>
      <c r="U73" s="101"/>
      <c r="V73" s="101"/>
      <c r="W73" s="101"/>
      <c r="X73" s="101"/>
      <c r="Y73" s="101"/>
      <c r="Z73" s="101"/>
      <c r="AA73" s="101"/>
      <c r="AB73" s="101"/>
      <c r="AC73" s="101"/>
      <c r="AD73" s="101"/>
      <c r="AE73" s="101"/>
      <c r="AF73" s="101"/>
      <c r="AG73" s="101"/>
      <c r="AH73" s="101"/>
      <c r="AI73" s="101"/>
      <c r="AJ73" s="101"/>
      <c r="AK73" s="8"/>
      <c r="AL73" s="8"/>
      <c r="AM73" s="8"/>
      <c r="AN73" s="8"/>
      <c r="AO73" s="8"/>
      <c r="AP73" s="33"/>
      <c r="AQ73" s="33"/>
      <c r="AR73" s="33"/>
      <c r="AS73" s="33"/>
      <c r="AT73" s="33"/>
      <c r="AU73" s="33"/>
      <c r="AV73" s="33"/>
      <c r="AW73" s="33"/>
      <c r="AX73" s="33"/>
      <c r="AY73" s="33"/>
      <c r="AZ73" s="33"/>
      <c r="BA73" s="33"/>
      <c r="BB73" s="33"/>
      <c r="BC73" s="33"/>
      <c r="BD73" s="33"/>
      <c r="BE73" s="33"/>
      <c r="BF73" s="33"/>
      <c r="BG73" s="33"/>
      <c r="BH73" s="33"/>
      <c r="BI73" s="33"/>
      <c r="BJ73" s="87"/>
      <c r="BK73" s="49">
        <v>0</v>
      </c>
    </row>
    <row r="74" spans="2:63" ht="21" x14ac:dyDescent="0.35">
      <c r="B74" s="27"/>
      <c r="C74" s="27"/>
      <c r="D74" s="41" t="s">
        <v>49</v>
      </c>
      <c r="E74" s="39" t="s">
        <v>50</v>
      </c>
      <c r="F74" s="40"/>
      <c r="G74" s="33"/>
      <c r="H74" s="33"/>
      <c r="I74" s="33"/>
      <c r="J74" s="33"/>
      <c r="K74" s="33"/>
      <c r="L74" s="100">
        <v>2715706</v>
      </c>
      <c r="M74" s="100">
        <v>1344287</v>
      </c>
      <c r="N74" s="100">
        <v>852178</v>
      </c>
      <c r="O74" s="100">
        <v>11924817</v>
      </c>
      <c r="P74" s="100">
        <v>16836988</v>
      </c>
      <c r="Q74" s="101"/>
      <c r="R74" s="101"/>
      <c r="S74" s="101"/>
      <c r="T74" s="101"/>
      <c r="U74" s="101"/>
      <c r="V74" s="101"/>
      <c r="W74" s="101"/>
      <c r="X74" s="101"/>
      <c r="Y74" s="101"/>
      <c r="Z74" s="101"/>
      <c r="AA74" s="101"/>
      <c r="AB74" s="101"/>
      <c r="AC74" s="101"/>
      <c r="AD74" s="101"/>
      <c r="AE74" s="101"/>
      <c r="AF74" s="101"/>
      <c r="AG74" s="101"/>
      <c r="AH74" s="101"/>
      <c r="AI74" s="101"/>
      <c r="AJ74" s="101"/>
      <c r="AK74" s="8"/>
      <c r="AL74" s="8"/>
      <c r="AM74" s="8"/>
      <c r="AN74" s="8"/>
      <c r="AO74" s="8"/>
      <c r="AP74" s="33"/>
      <c r="AQ74" s="33"/>
      <c r="AR74" s="33"/>
      <c r="AS74" s="33"/>
      <c r="AT74" s="33"/>
      <c r="AU74" s="33"/>
      <c r="AV74" s="33"/>
      <c r="AW74" s="33"/>
      <c r="AX74" s="33"/>
      <c r="AY74" s="33"/>
      <c r="AZ74" s="33"/>
      <c r="BA74" s="33"/>
      <c r="BB74" s="33"/>
      <c r="BC74" s="33"/>
      <c r="BD74" s="33"/>
      <c r="BE74" s="33"/>
      <c r="BF74" s="33"/>
      <c r="BG74" s="33"/>
      <c r="BH74" s="33"/>
      <c r="BI74" s="33"/>
      <c r="BJ74" s="87"/>
      <c r="BK74" s="49">
        <v>0</v>
      </c>
    </row>
    <row r="75" spans="2:63" ht="21" x14ac:dyDescent="0.35">
      <c r="B75" s="27"/>
      <c r="C75" s="27"/>
      <c r="D75" s="52"/>
      <c r="E75" s="39" t="s">
        <v>51</v>
      </c>
      <c r="F75" s="40"/>
      <c r="G75" s="33"/>
      <c r="H75" s="33"/>
      <c r="I75" s="33"/>
      <c r="J75" s="33"/>
      <c r="K75" s="33"/>
      <c r="L75" s="100">
        <v>18663816</v>
      </c>
      <c r="M75" s="100">
        <v>18663816</v>
      </c>
      <c r="N75" s="100">
        <v>18663816</v>
      </c>
      <c r="O75" s="100">
        <v>18663816</v>
      </c>
      <c r="P75" s="100">
        <v>74655264</v>
      </c>
      <c r="Q75" s="101"/>
      <c r="R75" s="101"/>
      <c r="S75" s="101"/>
      <c r="T75" s="101"/>
      <c r="U75" s="101"/>
      <c r="V75" s="101"/>
      <c r="W75" s="101"/>
      <c r="X75" s="101"/>
      <c r="Y75" s="101"/>
      <c r="Z75" s="101"/>
      <c r="AA75" s="101"/>
      <c r="AB75" s="101"/>
      <c r="AC75" s="101"/>
      <c r="AD75" s="101"/>
      <c r="AE75" s="101"/>
      <c r="AF75" s="101"/>
      <c r="AG75" s="101"/>
      <c r="AH75" s="101"/>
      <c r="AI75" s="101"/>
      <c r="AJ75" s="101"/>
      <c r="AK75" s="8"/>
      <c r="AL75" s="8"/>
      <c r="AM75" s="8"/>
      <c r="AN75" s="8"/>
      <c r="AO75" s="8"/>
      <c r="AP75" s="33"/>
      <c r="AQ75" s="33"/>
      <c r="AR75" s="33"/>
      <c r="AS75" s="33"/>
      <c r="AT75" s="33"/>
      <c r="AU75" s="33"/>
      <c r="AV75" s="33"/>
      <c r="AW75" s="33"/>
      <c r="AX75" s="33"/>
      <c r="AY75" s="33"/>
      <c r="AZ75" s="33"/>
      <c r="BA75" s="33"/>
      <c r="BB75" s="33"/>
      <c r="BC75" s="33"/>
      <c r="BD75" s="33"/>
      <c r="BE75" s="33"/>
      <c r="BF75" s="33"/>
      <c r="BG75" s="33"/>
      <c r="BH75" s="33"/>
      <c r="BI75" s="33"/>
      <c r="BJ75" s="87"/>
      <c r="BK75" s="49">
        <v>0</v>
      </c>
    </row>
    <row r="76" spans="2:63" ht="21" x14ac:dyDescent="0.35">
      <c r="B76" s="27"/>
      <c r="C76" s="27"/>
      <c r="D76" s="52"/>
      <c r="E76" s="39" t="s">
        <v>52</v>
      </c>
      <c r="F76" s="40"/>
      <c r="G76" s="33"/>
      <c r="H76" s="33"/>
      <c r="I76" s="33"/>
      <c r="J76" s="33"/>
      <c r="K76" s="33"/>
      <c r="L76" s="100">
        <v>59769855</v>
      </c>
      <c r="M76" s="100">
        <v>47151853</v>
      </c>
      <c r="N76" s="100">
        <v>48886934</v>
      </c>
      <c r="O76" s="100">
        <v>66593830</v>
      </c>
      <c r="P76" s="100">
        <v>222402472</v>
      </c>
      <c r="Q76" s="101"/>
      <c r="R76" s="101"/>
      <c r="S76" s="101"/>
      <c r="T76" s="101"/>
      <c r="U76" s="101"/>
      <c r="V76" s="101"/>
      <c r="W76" s="101"/>
      <c r="X76" s="101"/>
      <c r="Y76" s="101"/>
      <c r="Z76" s="101"/>
      <c r="AA76" s="101"/>
      <c r="AB76" s="101"/>
      <c r="AC76" s="101"/>
      <c r="AD76" s="101"/>
      <c r="AE76" s="101"/>
      <c r="AF76" s="101"/>
      <c r="AG76" s="101"/>
      <c r="AH76" s="101"/>
      <c r="AI76" s="101"/>
      <c r="AJ76" s="101"/>
      <c r="AK76" s="8"/>
      <c r="AL76" s="8"/>
      <c r="AM76" s="8"/>
      <c r="AN76" s="8"/>
      <c r="AO76" s="8"/>
      <c r="AP76" s="33"/>
      <c r="AQ76" s="33"/>
      <c r="AR76" s="33"/>
      <c r="AS76" s="33"/>
      <c r="AT76" s="33"/>
      <c r="AU76" s="33"/>
      <c r="AV76" s="33"/>
      <c r="AW76" s="33"/>
      <c r="AX76" s="33"/>
      <c r="AY76" s="33"/>
      <c r="AZ76" s="33"/>
      <c r="BA76" s="33"/>
      <c r="BB76" s="33"/>
      <c r="BC76" s="33"/>
      <c r="BD76" s="33"/>
      <c r="BE76" s="33"/>
      <c r="BF76" s="33"/>
      <c r="BG76" s="33"/>
      <c r="BH76" s="33"/>
      <c r="BI76" s="33"/>
      <c r="BJ76" s="87"/>
      <c r="BK76" s="49">
        <v>0</v>
      </c>
    </row>
    <row r="77" spans="2:63" ht="42" x14ac:dyDescent="0.35">
      <c r="B77" s="27"/>
      <c r="C77" s="27"/>
      <c r="D77" s="52"/>
      <c r="E77" s="39" t="s">
        <v>53</v>
      </c>
      <c r="F77" s="40"/>
      <c r="G77" s="33"/>
      <c r="H77" s="33"/>
      <c r="I77" s="33"/>
      <c r="J77" s="33"/>
      <c r="K77" s="33"/>
      <c r="L77" s="100"/>
      <c r="M77" s="100">
        <v>3359198</v>
      </c>
      <c r="N77" s="100">
        <v>-3359198</v>
      </c>
      <c r="O77" s="100"/>
      <c r="P77" s="100">
        <v>0</v>
      </c>
      <c r="Q77" s="101"/>
      <c r="R77" s="101"/>
      <c r="S77" s="101"/>
      <c r="T77" s="101"/>
      <c r="U77" s="101"/>
      <c r="V77" s="101"/>
      <c r="W77" s="101"/>
      <c r="X77" s="101"/>
      <c r="Y77" s="101"/>
      <c r="Z77" s="101"/>
      <c r="AA77" s="101"/>
      <c r="AB77" s="101"/>
      <c r="AC77" s="101"/>
      <c r="AD77" s="101"/>
      <c r="AE77" s="101"/>
      <c r="AF77" s="101"/>
      <c r="AG77" s="101"/>
      <c r="AH77" s="101"/>
      <c r="AI77" s="101"/>
      <c r="AJ77" s="101"/>
      <c r="AK77" s="8"/>
      <c r="AL77" s="8"/>
      <c r="AM77" s="8"/>
      <c r="AN77" s="8"/>
      <c r="AO77" s="8"/>
      <c r="AP77" s="33"/>
      <c r="AQ77" s="33"/>
      <c r="AR77" s="33"/>
      <c r="AS77" s="33"/>
      <c r="AT77" s="33"/>
      <c r="AU77" s="33"/>
      <c r="AV77" s="33"/>
      <c r="AW77" s="33"/>
      <c r="AX77" s="33"/>
      <c r="AY77" s="33"/>
      <c r="AZ77" s="33"/>
      <c r="BA77" s="33"/>
      <c r="BB77" s="33"/>
      <c r="BC77" s="33"/>
      <c r="BD77" s="33"/>
      <c r="BE77" s="33"/>
      <c r="BF77" s="33"/>
      <c r="BG77" s="33"/>
      <c r="BH77" s="33"/>
      <c r="BI77" s="33"/>
      <c r="BJ77" s="87" t="s">
        <v>479</v>
      </c>
      <c r="BK77" s="49">
        <v>0</v>
      </c>
    </row>
    <row r="78" spans="2:63" ht="21" x14ac:dyDescent="0.35">
      <c r="B78" s="27"/>
      <c r="C78" s="27"/>
      <c r="D78" s="53"/>
      <c r="E78" s="39" t="s">
        <v>54</v>
      </c>
      <c r="F78" s="40"/>
      <c r="G78" s="33"/>
      <c r="H78" s="33"/>
      <c r="I78" s="33"/>
      <c r="J78" s="33"/>
      <c r="K78" s="33"/>
      <c r="L78" s="100"/>
      <c r="M78" s="100"/>
      <c r="N78" s="100"/>
      <c r="O78" s="100"/>
      <c r="P78" s="100">
        <v>0</v>
      </c>
      <c r="Q78" s="101"/>
      <c r="R78" s="101"/>
      <c r="S78" s="101"/>
      <c r="T78" s="101"/>
      <c r="U78" s="101"/>
      <c r="V78" s="101"/>
      <c r="W78" s="101"/>
      <c r="X78" s="101"/>
      <c r="Y78" s="101"/>
      <c r="Z78" s="101"/>
      <c r="AA78" s="101"/>
      <c r="AB78" s="101"/>
      <c r="AC78" s="101"/>
      <c r="AD78" s="101"/>
      <c r="AE78" s="101"/>
      <c r="AF78" s="101"/>
      <c r="AG78" s="101"/>
      <c r="AH78" s="101"/>
      <c r="AI78" s="101"/>
      <c r="AJ78" s="101"/>
      <c r="AK78" s="8"/>
      <c r="AL78" s="8"/>
      <c r="AM78" s="8"/>
      <c r="AN78" s="8"/>
      <c r="AO78" s="8"/>
      <c r="AP78" s="33"/>
      <c r="AQ78" s="33"/>
      <c r="AR78" s="33"/>
      <c r="AS78" s="33"/>
      <c r="AT78" s="33"/>
      <c r="AU78" s="33"/>
      <c r="AV78" s="33"/>
      <c r="AW78" s="33"/>
      <c r="AX78" s="33"/>
      <c r="AY78" s="33"/>
      <c r="AZ78" s="33"/>
      <c r="BA78" s="33"/>
      <c r="BB78" s="33"/>
      <c r="BC78" s="33"/>
      <c r="BD78" s="33"/>
      <c r="BE78" s="33"/>
      <c r="BF78" s="33"/>
      <c r="BG78" s="33"/>
      <c r="BH78" s="33"/>
      <c r="BI78" s="33"/>
      <c r="BJ78" s="87"/>
      <c r="BK78" s="49">
        <v>0</v>
      </c>
    </row>
    <row r="79" spans="2:63" ht="21" x14ac:dyDescent="0.35">
      <c r="B79" s="27"/>
      <c r="C79" s="27"/>
      <c r="D79" s="32" t="s">
        <v>55</v>
      </c>
      <c r="E79" s="39" t="s">
        <v>55</v>
      </c>
      <c r="F79" s="40"/>
      <c r="G79" s="33"/>
      <c r="H79" s="33"/>
      <c r="I79" s="33"/>
      <c r="J79" s="33"/>
      <c r="K79" s="33"/>
      <c r="L79" s="107"/>
      <c r="M79" s="107"/>
      <c r="N79" s="107"/>
      <c r="O79" s="107"/>
      <c r="P79" s="107"/>
      <c r="Q79" s="101"/>
      <c r="R79" s="101"/>
      <c r="S79" s="101"/>
      <c r="T79" s="101"/>
      <c r="U79" s="101"/>
      <c r="V79" s="101"/>
      <c r="W79" s="101"/>
      <c r="X79" s="101"/>
      <c r="Y79" s="101"/>
      <c r="Z79" s="101"/>
      <c r="AA79" s="101"/>
      <c r="AB79" s="101"/>
      <c r="AC79" s="101"/>
      <c r="AD79" s="101"/>
      <c r="AE79" s="101"/>
      <c r="AF79" s="101"/>
      <c r="AG79" s="101"/>
      <c r="AH79" s="101"/>
      <c r="AI79" s="101"/>
      <c r="AJ79" s="101"/>
      <c r="AK79" s="8"/>
      <c r="AL79" s="8"/>
      <c r="AM79" s="8"/>
      <c r="AN79" s="8"/>
      <c r="AO79" s="8"/>
      <c r="AP79" s="33"/>
      <c r="AQ79" s="33"/>
      <c r="AR79" s="33"/>
      <c r="AS79" s="33"/>
      <c r="AT79" s="33"/>
      <c r="AU79" s="33"/>
      <c r="AV79" s="33"/>
      <c r="AW79" s="33"/>
      <c r="AX79" s="33"/>
      <c r="AY79" s="33"/>
      <c r="AZ79" s="33"/>
      <c r="BA79" s="33"/>
      <c r="BB79" s="33"/>
      <c r="BC79" s="33"/>
      <c r="BD79" s="33"/>
      <c r="BE79" s="33"/>
      <c r="BF79" s="33"/>
      <c r="BG79" s="33"/>
      <c r="BH79" s="33"/>
      <c r="BI79" s="33"/>
      <c r="BJ79" s="87"/>
      <c r="BK79" s="49"/>
    </row>
    <row r="80" spans="2:63" ht="21" x14ac:dyDescent="0.35">
      <c r="B80" s="27"/>
      <c r="C80" s="27"/>
      <c r="D80" s="32" t="s">
        <v>56</v>
      </c>
      <c r="E80" s="39" t="s">
        <v>56</v>
      </c>
      <c r="F80" s="40"/>
      <c r="G80" s="33"/>
      <c r="H80" s="33"/>
      <c r="I80" s="33"/>
      <c r="J80" s="33"/>
      <c r="K80" s="33"/>
      <c r="L80" s="107"/>
      <c r="M80" s="107">
        <v>3500000</v>
      </c>
      <c r="N80" s="107">
        <v>145336588</v>
      </c>
      <c r="O80" s="107">
        <v>-141940949</v>
      </c>
      <c r="P80" s="107">
        <v>6895639</v>
      </c>
      <c r="Q80" s="101"/>
      <c r="R80" s="101"/>
      <c r="S80" s="101"/>
      <c r="T80" s="101"/>
      <c r="U80" s="101"/>
      <c r="V80" s="101"/>
      <c r="W80" s="101"/>
      <c r="X80" s="101"/>
      <c r="Y80" s="101"/>
      <c r="Z80" s="101"/>
      <c r="AA80" s="101"/>
      <c r="AB80" s="101"/>
      <c r="AC80" s="101"/>
      <c r="AD80" s="101"/>
      <c r="AE80" s="101"/>
      <c r="AF80" s="101"/>
      <c r="AG80" s="101"/>
      <c r="AH80" s="101"/>
      <c r="AI80" s="101"/>
      <c r="AJ80" s="101"/>
      <c r="AK80" s="8"/>
      <c r="AL80" s="8"/>
      <c r="AM80" s="8"/>
      <c r="AN80" s="8"/>
      <c r="AO80" s="8"/>
      <c r="AP80" s="33"/>
      <c r="AQ80" s="33"/>
      <c r="AR80" s="33"/>
      <c r="AS80" s="33"/>
      <c r="AT80" s="33"/>
      <c r="AU80" s="33"/>
      <c r="AV80" s="33"/>
      <c r="AW80" s="33"/>
      <c r="AX80" s="33"/>
      <c r="AY80" s="33"/>
      <c r="AZ80" s="33"/>
      <c r="BA80" s="33"/>
      <c r="BB80" s="33"/>
      <c r="BC80" s="33"/>
      <c r="BD80" s="33"/>
      <c r="BE80" s="33"/>
      <c r="BF80" s="33"/>
      <c r="BG80" s="33"/>
      <c r="BH80" s="33"/>
      <c r="BI80" s="33"/>
      <c r="BJ80" s="87"/>
      <c r="BK80" s="49"/>
    </row>
    <row r="81" spans="2:63" ht="21" x14ac:dyDescent="0.35">
      <c r="B81" s="27"/>
      <c r="C81" s="27"/>
      <c r="D81" s="41" t="s">
        <v>299</v>
      </c>
      <c r="E81" s="39" t="s">
        <v>300</v>
      </c>
      <c r="F81" s="40"/>
      <c r="G81" s="33"/>
      <c r="H81" s="33"/>
      <c r="I81" s="33"/>
      <c r="J81" s="33"/>
      <c r="K81" s="33"/>
      <c r="L81" s="100"/>
      <c r="M81" s="100"/>
      <c r="N81" s="100"/>
      <c r="O81" s="100"/>
      <c r="P81" s="100"/>
      <c r="Q81" s="101"/>
      <c r="R81" s="101"/>
      <c r="S81" s="101"/>
      <c r="T81" s="101"/>
      <c r="U81" s="101"/>
      <c r="V81" s="101"/>
      <c r="W81" s="101"/>
      <c r="X81" s="101"/>
      <c r="Y81" s="101"/>
      <c r="Z81" s="101"/>
      <c r="AA81" s="101"/>
      <c r="AB81" s="101"/>
      <c r="AC81" s="101"/>
      <c r="AD81" s="101"/>
      <c r="AE81" s="101"/>
      <c r="AF81" s="101"/>
      <c r="AG81" s="101"/>
      <c r="AH81" s="101"/>
      <c r="AI81" s="101"/>
      <c r="AJ81" s="101"/>
      <c r="AK81" s="8"/>
      <c r="AL81" s="8"/>
      <c r="AM81" s="8"/>
      <c r="AN81" s="8"/>
      <c r="AO81" s="8"/>
      <c r="AP81" s="33"/>
      <c r="AQ81" s="33"/>
      <c r="AR81" s="33"/>
      <c r="AS81" s="33"/>
      <c r="AT81" s="33"/>
      <c r="AU81" s="33"/>
      <c r="AV81" s="33"/>
      <c r="AW81" s="33"/>
      <c r="AX81" s="33"/>
      <c r="AY81" s="33"/>
      <c r="AZ81" s="33"/>
      <c r="BA81" s="33"/>
      <c r="BB81" s="33"/>
      <c r="BC81" s="33"/>
      <c r="BD81" s="33"/>
      <c r="BE81" s="33"/>
      <c r="BF81" s="33"/>
      <c r="BG81" s="33"/>
      <c r="BH81" s="33"/>
      <c r="BI81" s="33"/>
      <c r="BJ81" s="87"/>
      <c r="BK81" s="49">
        <v>0</v>
      </c>
    </row>
    <row r="82" spans="2:63" ht="21" x14ac:dyDescent="0.35">
      <c r="B82" s="27"/>
      <c r="C82" s="27"/>
      <c r="D82" s="71"/>
      <c r="E82" s="39" t="s">
        <v>299</v>
      </c>
      <c r="F82" s="40"/>
      <c r="G82" s="33"/>
      <c r="H82" s="33"/>
      <c r="I82" s="33"/>
      <c r="J82" s="33"/>
      <c r="K82" s="33"/>
      <c r="L82" s="100"/>
      <c r="M82" s="100"/>
      <c r="N82" s="100"/>
      <c r="O82" s="100"/>
      <c r="P82" s="100"/>
      <c r="Q82" s="101"/>
      <c r="R82" s="101"/>
      <c r="S82" s="101"/>
      <c r="T82" s="101"/>
      <c r="U82" s="101"/>
      <c r="V82" s="101"/>
      <c r="W82" s="101"/>
      <c r="X82" s="101"/>
      <c r="Y82" s="101"/>
      <c r="Z82" s="101"/>
      <c r="AA82" s="101"/>
      <c r="AB82" s="101"/>
      <c r="AC82" s="101"/>
      <c r="AD82" s="101"/>
      <c r="AE82" s="101"/>
      <c r="AF82" s="101"/>
      <c r="AG82" s="101"/>
      <c r="AH82" s="101"/>
      <c r="AI82" s="101"/>
      <c r="AJ82" s="101"/>
      <c r="AK82" s="8"/>
      <c r="AL82" s="8"/>
      <c r="AM82" s="8"/>
      <c r="AN82" s="8"/>
      <c r="AO82" s="8"/>
      <c r="AP82" s="33"/>
      <c r="AQ82" s="33"/>
      <c r="AR82" s="33"/>
      <c r="AS82" s="33"/>
      <c r="AT82" s="33"/>
      <c r="AU82" s="33"/>
      <c r="AV82" s="33"/>
      <c r="AW82" s="33"/>
      <c r="AX82" s="33"/>
      <c r="AY82" s="33"/>
      <c r="AZ82" s="33"/>
      <c r="BA82" s="33"/>
      <c r="BB82" s="33"/>
      <c r="BC82" s="33"/>
      <c r="BD82" s="33"/>
      <c r="BE82" s="33"/>
      <c r="BF82" s="33"/>
      <c r="BG82" s="33"/>
      <c r="BH82" s="33"/>
      <c r="BI82" s="33"/>
      <c r="BJ82" s="87"/>
      <c r="BK82" s="49">
        <v>0</v>
      </c>
    </row>
    <row r="83" spans="2:63" ht="42" x14ac:dyDescent="0.35">
      <c r="B83" s="27"/>
      <c r="C83" s="27"/>
      <c r="D83" s="39" t="s">
        <v>57</v>
      </c>
      <c r="E83" s="39" t="s">
        <v>57</v>
      </c>
      <c r="F83" s="40"/>
      <c r="G83" s="33"/>
      <c r="H83" s="33"/>
      <c r="I83" s="33"/>
      <c r="J83" s="33"/>
      <c r="K83" s="33"/>
      <c r="L83" s="100">
        <v>1391332785</v>
      </c>
      <c r="M83" s="100">
        <v>1357608539</v>
      </c>
      <c r="N83" s="100">
        <v>1511949986</v>
      </c>
      <c r="O83" s="100">
        <v>1937287582</v>
      </c>
      <c r="P83" s="100">
        <v>6198178892</v>
      </c>
      <c r="Q83" s="101"/>
      <c r="R83" s="101"/>
      <c r="S83" s="101"/>
      <c r="T83" s="101"/>
      <c r="U83" s="101"/>
      <c r="V83" s="101"/>
      <c r="W83" s="101"/>
      <c r="X83" s="101"/>
      <c r="Y83" s="101"/>
      <c r="Z83" s="101"/>
      <c r="AA83" s="101"/>
      <c r="AB83" s="101"/>
      <c r="AC83" s="101"/>
      <c r="AD83" s="101"/>
      <c r="AE83" s="101"/>
      <c r="AF83" s="101"/>
      <c r="AG83" s="101"/>
      <c r="AH83" s="101"/>
      <c r="AI83" s="101"/>
      <c r="AJ83" s="101"/>
      <c r="AK83" s="8"/>
      <c r="AL83" s="8"/>
      <c r="AM83" s="8"/>
      <c r="AN83" s="8"/>
      <c r="AO83" s="8"/>
      <c r="AP83" s="33"/>
      <c r="AQ83" s="33"/>
      <c r="AR83" s="33"/>
      <c r="AS83" s="33"/>
      <c r="AT83" s="33"/>
      <c r="AU83" s="33"/>
      <c r="AV83" s="33"/>
      <c r="AW83" s="33"/>
      <c r="AX83" s="33"/>
      <c r="AY83" s="33"/>
      <c r="AZ83" s="33"/>
      <c r="BA83" s="33"/>
      <c r="BB83" s="33"/>
      <c r="BC83" s="33"/>
      <c r="BD83" s="33"/>
      <c r="BE83" s="33"/>
      <c r="BF83" s="33"/>
      <c r="BG83" s="33"/>
      <c r="BH83" s="33"/>
      <c r="BI83" s="33"/>
      <c r="BJ83" s="87"/>
      <c r="BK83" s="49">
        <v>0</v>
      </c>
    </row>
    <row r="84" spans="2:63" ht="21.75" thickBot="1" x14ac:dyDescent="0.4">
      <c r="B84" s="27"/>
      <c r="C84" s="27"/>
      <c r="D84" s="41" t="s">
        <v>58</v>
      </c>
      <c r="E84" s="42" t="s">
        <v>58</v>
      </c>
      <c r="F84" s="43"/>
      <c r="G84" s="44"/>
      <c r="H84" s="44"/>
      <c r="I84" s="44"/>
      <c r="J84" s="44"/>
      <c r="K84" s="44"/>
      <c r="L84" s="105"/>
      <c r="M84" s="105"/>
      <c r="N84" s="105"/>
      <c r="O84" s="105"/>
      <c r="P84" s="105"/>
      <c r="Q84" s="106"/>
      <c r="R84" s="106"/>
      <c r="S84" s="106"/>
      <c r="T84" s="106"/>
      <c r="U84" s="106"/>
      <c r="V84" s="106"/>
      <c r="W84" s="106"/>
      <c r="X84" s="106"/>
      <c r="Y84" s="106"/>
      <c r="Z84" s="106"/>
      <c r="AA84" s="106"/>
      <c r="AB84" s="106"/>
      <c r="AC84" s="106"/>
      <c r="AD84" s="106"/>
      <c r="AE84" s="106"/>
      <c r="AF84" s="106"/>
      <c r="AG84" s="106"/>
      <c r="AH84" s="106"/>
      <c r="AI84" s="106"/>
      <c r="AJ84" s="106"/>
      <c r="AK84" s="21"/>
      <c r="AL84" s="21"/>
      <c r="AM84" s="21"/>
      <c r="AN84" s="21"/>
      <c r="AO84" s="21"/>
      <c r="AP84" s="44"/>
      <c r="AQ84" s="44"/>
      <c r="AR84" s="44"/>
      <c r="AS84" s="44"/>
      <c r="AT84" s="44"/>
      <c r="AU84" s="44"/>
      <c r="AV84" s="44"/>
      <c r="AW84" s="44"/>
      <c r="AX84" s="44"/>
      <c r="AY84" s="44"/>
      <c r="AZ84" s="44"/>
      <c r="BA84" s="44"/>
      <c r="BB84" s="44"/>
      <c r="BC84" s="44"/>
      <c r="BD84" s="44"/>
      <c r="BE84" s="44"/>
      <c r="BF84" s="44"/>
      <c r="BG84" s="44"/>
      <c r="BH84" s="44"/>
      <c r="BI84" s="44"/>
      <c r="BJ84" s="90" t="s">
        <v>478</v>
      </c>
      <c r="BK84" s="49">
        <v>0</v>
      </c>
    </row>
    <row r="85" spans="2:63" ht="42" x14ac:dyDescent="0.35">
      <c r="B85" s="26" t="s">
        <v>162</v>
      </c>
      <c r="C85" s="28" t="s">
        <v>79</v>
      </c>
      <c r="D85" s="45" t="s">
        <v>59</v>
      </c>
      <c r="E85" s="46" t="s">
        <v>60</v>
      </c>
      <c r="F85" s="47"/>
      <c r="G85" s="31"/>
      <c r="H85" s="31"/>
      <c r="I85" s="31"/>
      <c r="J85" s="31"/>
      <c r="K85" s="31"/>
      <c r="L85" s="98">
        <v>1568899549</v>
      </c>
      <c r="M85" s="98">
        <v>2093593866</v>
      </c>
      <c r="N85" s="98">
        <v>1566075163</v>
      </c>
      <c r="O85" s="98">
        <v>3852775593</v>
      </c>
      <c r="P85" s="98">
        <v>9081344171</v>
      </c>
      <c r="Q85" s="99"/>
      <c r="R85" s="99"/>
      <c r="S85" s="99"/>
      <c r="T85" s="99"/>
      <c r="U85" s="99"/>
      <c r="V85" s="99"/>
      <c r="W85" s="99"/>
      <c r="X85" s="99"/>
      <c r="Y85" s="99"/>
      <c r="Z85" s="99"/>
      <c r="AA85" s="99"/>
      <c r="AB85" s="99"/>
      <c r="AC85" s="99"/>
      <c r="AD85" s="99"/>
      <c r="AE85" s="99"/>
      <c r="AF85" s="99"/>
      <c r="AG85" s="99"/>
      <c r="AH85" s="99"/>
      <c r="AI85" s="99"/>
      <c r="AJ85" s="99"/>
      <c r="AK85" s="7"/>
      <c r="AL85" s="7"/>
      <c r="AM85" s="7"/>
      <c r="AN85" s="7"/>
      <c r="AO85" s="7"/>
      <c r="AP85" s="31"/>
      <c r="AQ85" s="31"/>
      <c r="AR85" s="31"/>
      <c r="AS85" s="31"/>
      <c r="AT85" s="31"/>
      <c r="AU85" s="31"/>
      <c r="AV85" s="31"/>
      <c r="AW85" s="31"/>
      <c r="AX85" s="31"/>
      <c r="AY85" s="31"/>
      <c r="AZ85" s="31"/>
      <c r="BA85" s="31"/>
      <c r="BB85" s="31"/>
      <c r="BC85" s="31"/>
      <c r="BD85" s="31"/>
      <c r="BE85" s="31"/>
      <c r="BF85" s="31"/>
      <c r="BG85" s="31"/>
      <c r="BH85" s="31"/>
      <c r="BI85" s="31"/>
      <c r="BJ85" s="86" t="s">
        <v>477</v>
      </c>
      <c r="BK85" s="49">
        <v>0</v>
      </c>
    </row>
    <row r="86" spans="2:63" ht="21" x14ac:dyDescent="0.35">
      <c r="B86" s="27"/>
      <c r="C86" s="29"/>
      <c r="D86" s="52"/>
      <c r="E86" s="39" t="s">
        <v>61</v>
      </c>
      <c r="F86" s="37"/>
      <c r="G86" s="38"/>
      <c r="H86" s="38"/>
      <c r="I86" s="38"/>
      <c r="J86" s="38"/>
      <c r="K86" s="38"/>
      <c r="L86" s="100">
        <v>404894374</v>
      </c>
      <c r="M86" s="100">
        <v>385443054</v>
      </c>
      <c r="N86" s="100">
        <v>377350234</v>
      </c>
      <c r="O86" s="100">
        <v>557085023</v>
      </c>
      <c r="P86" s="100">
        <v>1724772685</v>
      </c>
      <c r="Q86" s="104"/>
      <c r="R86" s="104"/>
      <c r="S86" s="104"/>
      <c r="T86" s="104"/>
      <c r="U86" s="104"/>
      <c r="V86" s="104"/>
      <c r="W86" s="104"/>
      <c r="X86" s="104"/>
      <c r="Y86" s="104"/>
      <c r="Z86" s="104"/>
      <c r="AA86" s="104"/>
      <c r="AB86" s="104"/>
      <c r="AC86" s="104"/>
      <c r="AD86" s="104"/>
      <c r="AE86" s="104"/>
      <c r="AF86" s="104"/>
      <c r="AG86" s="104"/>
      <c r="AH86" s="104"/>
      <c r="AI86" s="104"/>
      <c r="AJ86" s="104"/>
      <c r="AK86" s="51"/>
      <c r="AL86" s="51"/>
      <c r="AM86" s="51"/>
      <c r="AN86" s="51"/>
      <c r="AO86" s="51"/>
      <c r="AP86" s="38"/>
      <c r="AQ86" s="38"/>
      <c r="AR86" s="38"/>
      <c r="AS86" s="38"/>
      <c r="AT86" s="38"/>
      <c r="AU86" s="38"/>
      <c r="AV86" s="38"/>
      <c r="AW86" s="38"/>
      <c r="AX86" s="38"/>
      <c r="AY86" s="38"/>
      <c r="AZ86" s="38"/>
      <c r="BA86" s="38"/>
      <c r="BB86" s="38"/>
      <c r="BC86" s="38"/>
      <c r="BD86" s="38"/>
      <c r="BE86" s="38"/>
      <c r="BF86" s="38"/>
      <c r="BG86" s="38"/>
      <c r="BH86" s="38"/>
      <c r="BI86" s="38"/>
      <c r="BJ86" s="89"/>
      <c r="BK86" s="49"/>
    </row>
    <row r="87" spans="2:63" ht="21" x14ac:dyDescent="0.35">
      <c r="B87" s="29"/>
      <c r="C87" s="29"/>
      <c r="D87" s="52"/>
      <c r="E87" s="39" t="s">
        <v>62</v>
      </c>
      <c r="F87" s="40"/>
      <c r="G87" s="33"/>
      <c r="H87" s="33"/>
      <c r="I87" s="33"/>
      <c r="J87" s="33"/>
      <c r="K87" s="33"/>
      <c r="L87" s="100">
        <v>149378472</v>
      </c>
      <c r="M87" s="100">
        <v>149378472</v>
      </c>
      <c r="N87" s="100">
        <v>149378472</v>
      </c>
      <c r="O87" s="100">
        <v>49792824</v>
      </c>
      <c r="P87" s="100">
        <v>497928240</v>
      </c>
      <c r="Q87" s="101"/>
      <c r="R87" s="101"/>
      <c r="S87" s="101"/>
      <c r="T87" s="101"/>
      <c r="U87" s="101"/>
      <c r="V87" s="101"/>
      <c r="W87" s="101"/>
      <c r="X87" s="101"/>
      <c r="Y87" s="101"/>
      <c r="Z87" s="101"/>
      <c r="AA87" s="101"/>
      <c r="AB87" s="101"/>
      <c r="AC87" s="101"/>
      <c r="AD87" s="101"/>
      <c r="AE87" s="101"/>
      <c r="AF87" s="101"/>
      <c r="AG87" s="101"/>
      <c r="AH87" s="101"/>
      <c r="AI87" s="101"/>
      <c r="AJ87" s="101"/>
      <c r="AK87" s="8"/>
      <c r="AL87" s="8"/>
      <c r="AM87" s="8"/>
      <c r="AN87" s="8"/>
      <c r="AO87" s="8"/>
      <c r="AP87" s="33"/>
      <c r="AQ87" s="33"/>
      <c r="AR87" s="33"/>
      <c r="AS87" s="33"/>
      <c r="AT87" s="33"/>
      <c r="AU87" s="33"/>
      <c r="AV87" s="33"/>
      <c r="AW87" s="33"/>
      <c r="AX87" s="33"/>
      <c r="AY87" s="33"/>
      <c r="AZ87" s="33"/>
      <c r="BA87" s="33"/>
      <c r="BB87" s="33"/>
      <c r="BC87" s="33"/>
      <c r="BD87" s="33"/>
      <c r="BE87" s="33"/>
      <c r="BF87" s="33"/>
      <c r="BG87" s="33"/>
      <c r="BH87" s="33"/>
      <c r="BI87" s="33"/>
      <c r="BJ87" s="87"/>
      <c r="BK87" s="49">
        <v>0</v>
      </c>
    </row>
    <row r="88" spans="2:63" ht="63" x14ac:dyDescent="0.35">
      <c r="B88" s="29"/>
      <c r="C88" s="29"/>
      <c r="D88" s="52"/>
      <c r="E88" s="39" t="s">
        <v>63</v>
      </c>
      <c r="F88" s="40"/>
      <c r="G88" s="33"/>
      <c r="H88" s="33"/>
      <c r="I88" s="33"/>
      <c r="J88" s="33"/>
      <c r="K88" s="33"/>
      <c r="L88" s="100">
        <v>376614432</v>
      </c>
      <c r="M88" s="100">
        <v>376614432</v>
      </c>
      <c r="N88" s="100">
        <v>376614432</v>
      </c>
      <c r="O88" s="100">
        <v>376614422</v>
      </c>
      <c r="P88" s="100">
        <v>1506457718</v>
      </c>
      <c r="Q88" s="101"/>
      <c r="R88" s="101"/>
      <c r="S88" s="101"/>
      <c r="T88" s="101"/>
      <c r="U88" s="101"/>
      <c r="V88" s="101"/>
      <c r="W88" s="101"/>
      <c r="X88" s="101"/>
      <c r="Y88" s="101"/>
      <c r="Z88" s="101"/>
      <c r="AA88" s="101"/>
      <c r="AB88" s="101"/>
      <c r="AC88" s="101"/>
      <c r="AD88" s="101"/>
      <c r="AE88" s="101"/>
      <c r="AF88" s="101"/>
      <c r="AG88" s="101"/>
      <c r="AH88" s="101"/>
      <c r="AI88" s="101"/>
      <c r="AJ88" s="101"/>
      <c r="AK88" s="8"/>
      <c r="AL88" s="8"/>
      <c r="AM88" s="8"/>
      <c r="AN88" s="8"/>
      <c r="AO88" s="8"/>
      <c r="AP88" s="33"/>
      <c r="AQ88" s="33"/>
      <c r="AR88" s="33"/>
      <c r="AS88" s="33"/>
      <c r="AT88" s="33"/>
      <c r="AU88" s="33"/>
      <c r="AV88" s="33"/>
      <c r="AW88" s="33"/>
      <c r="AX88" s="33"/>
      <c r="AY88" s="33"/>
      <c r="AZ88" s="33"/>
      <c r="BA88" s="33"/>
      <c r="BB88" s="33"/>
      <c r="BC88" s="33"/>
      <c r="BD88" s="33"/>
      <c r="BE88" s="33"/>
      <c r="BF88" s="33"/>
      <c r="BG88" s="33"/>
      <c r="BH88" s="33"/>
      <c r="BI88" s="33"/>
      <c r="BJ88" s="87"/>
      <c r="BK88" s="49">
        <v>0</v>
      </c>
    </row>
    <row r="89" spans="2:63" ht="21" x14ac:dyDescent="0.35">
      <c r="B89" s="29"/>
      <c r="C89" s="29"/>
      <c r="D89" s="52"/>
      <c r="E89" s="39" t="s">
        <v>64</v>
      </c>
      <c r="F89" s="40"/>
      <c r="G89" s="33"/>
      <c r="H89" s="33"/>
      <c r="I89" s="33"/>
      <c r="J89" s="33"/>
      <c r="K89" s="33"/>
      <c r="L89" s="100">
        <v>90166641</v>
      </c>
      <c r="M89" s="100">
        <v>90166641</v>
      </c>
      <c r="N89" s="100">
        <v>180333264</v>
      </c>
      <c r="O89" s="100">
        <v>120222174</v>
      </c>
      <c r="P89" s="100">
        <v>480888720</v>
      </c>
      <c r="Q89" s="101"/>
      <c r="R89" s="101"/>
      <c r="S89" s="101"/>
      <c r="T89" s="101"/>
      <c r="U89" s="101"/>
      <c r="V89" s="101"/>
      <c r="W89" s="101"/>
      <c r="X89" s="101"/>
      <c r="Y89" s="101"/>
      <c r="Z89" s="101"/>
      <c r="AA89" s="101"/>
      <c r="AB89" s="101"/>
      <c r="AC89" s="101"/>
      <c r="AD89" s="101"/>
      <c r="AE89" s="101"/>
      <c r="AF89" s="101"/>
      <c r="AG89" s="101"/>
      <c r="AH89" s="101"/>
      <c r="AI89" s="101"/>
      <c r="AJ89" s="101"/>
      <c r="AK89" s="8"/>
      <c r="AL89" s="8"/>
      <c r="AM89" s="8"/>
      <c r="AN89" s="8"/>
      <c r="AO89" s="8"/>
      <c r="AP89" s="33"/>
      <c r="AQ89" s="33"/>
      <c r="AR89" s="33"/>
      <c r="AS89" s="33"/>
      <c r="AT89" s="33"/>
      <c r="AU89" s="33"/>
      <c r="AV89" s="33"/>
      <c r="AW89" s="33"/>
      <c r="AX89" s="33"/>
      <c r="AY89" s="33"/>
      <c r="AZ89" s="33"/>
      <c r="BA89" s="33"/>
      <c r="BB89" s="33"/>
      <c r="BC89" s="33"/>
      <c r="BD89" s="33"/>
      <c r="BE89" s="33"/>
      <c r="BF89" s="33"/>
      <c r="BG89" s="33"/>
      <c r="BH89" s="33"/>
      <c r="BI89" s="33"/>
      <c r="BJ89" s="87"/>
      <c r="BK89" s="49">
        <v>0</v>
      </c>
    </row>
    <row r="90" spans="2:63" ht="42" x14ac:dyDescent="0.35">
      <c r="B90" s="29"/>
      <c r="C90" s="29"/>
      <c r="D90" s="52"/>
      <c r="E90" s="39" t="s">
        <v>65</v>
      </c>
      <c r="F90" s="40"/>
      <c r="G90" s="33"/>
      <c r="H90" s="33"/>
      <c r="I90" s="33"/>
      <c r="J90" s="33"/>
      <c r="K90" s="33"/>
      <c r="L90" s="100">
        <v>67886362</v>
      </c>
      <c r="M90" s="100">
        <v>57025124</v>
      </c>
      <c r="N90" s="100">
        <v>55261163</v>
      </c>
      <c r="O90" s="100">
        <v>72584283</v>
      </c>
      <c r="P90" s="100">
        <v>252756932</v>
      </c>
      <c r="Q90" s="101"/>
      <c r="R90" s="101"/>
      <c r="S90" s="101"/>
      <c r="T90" s="101"/>
      <c r="U90" s="101"/>
      <c r="V90" s="101"/>
      <c r="W90" s="101"/>
      <c r="X90" s="101"/>
      <c r="Y90" s="101"/>
      <c r="Z90" s="101"/>
      <c r="AA90" s="101"/>
      <c r="AB90" s="101"/>
      <c r="AC90" s="101"/>
      <c r="AD90" s="101"/>
      <c r="AE90" s="101"/>
      <c r="AF90" s="101"/>
      <c r="AG90" s="101"/>
      <c r="AH90" s="101"/>
      <c r="AI90" s="101"/>
      <c r="AJ90" s="101"/>
      <c r="AK90" s="8"/>
      <c r="AL90" s="8"/>
      <c r="AM90" s="8"/>
      <c r="AN90" s="8"/>
      <c r="AO90" s="8"/>
      <c r="AP90" s="33"/>
      <c r="AQ90" s="33"/>
      <c r="AR90" s="33"/>
      <c r="AS90" s="33"/>
      <c r="AT90" s="33"/>
      <c r="AU90" s="33"/>
      <c r="AV90" s="33"/>
      <c r="AW90" s="33"/>
      <c r="AX90" s="33"/>
      <c r="AY90" s="33"/>
      <c r="AZ90" s="33"/>
      <c r="BA90" s="33"/>
      <c r="BB90" s="33"/>
      <c r="BC90" s="33"/>
      <c r="BD90" s="33"/>
      <c r="BE90" s="33"/>
      <c r="BF90" s="33"/>
      <c r="BG90" s="33"/>
      <c r="BH90" s="33"/>
      <c r="BI90" s="33"/>
      <c r="BJ90" s="87"/>
      <c r="BK90" s="49">
        <v>0</v>
      </c>
    </row>
    <row r="91" spans="2:63" ht="42" x14ac:dyDescent="0.35">
      <c r="B91" s="29"/>
      <c r="C91" s="29"/>
      <c r="D91" s="52"/>
      <c r="E91" s="39" t="s">
        <v>66</v>
      </c>
      <c r="F91" s="40"/>
      <c r="G91" s="33"/>
      <c r="H91" s="33"/>
      <c r="I91" s="33"/>
      <c r="J91" s="33"/>
      <c r="K91" s="33"/>
      <c r="L91" s="100">
        <v>65362056</v>
      </c>
      <c r="M91" s="100">
        <v>65362056</v>
      </c>
      <c r="N91" s="100">
        <v>65362056</v>
      </c>
      <c r="O91" s="100">
        <v>21787356</v>
      </c>
      <c r="P91" s="100">
        <v>217873524</v>
      </c>
      <c r="Q91" s="101"/>
      <c r="R91" s="101"/>
      <c r="S91" s="101"/>
      <c r="T91" s="101"/>
      <c r="U91" s="101"/>
      <c r="V91" s="101"/>
      <c r="W91" s="101"/>
      <c r="X91" s="101"/>
      <c r="Y91" s="101"/>
      <c r="Z91" s="101"/>
      <c r="AA91" s="101"/>
      <c r="AB91" s="101"/>
      <c r="AC91" s="101"/>
      <c r="AD91" s="101"/>
      <c r="AE91" s="101"/>
      <c r="AF91" s="101"/>
      <c r="AG91" s="101"/>
      <c r="AH91" s="101"/>
      <c r="AI91" s="101"/>
      <c r="AJ91" s="101"/>
      <c r="AK91" s="8"/>
      <c r="AL91" s="8"/>
      <c r="AM91" s="8"/>
      <c r="AN91" s="8"/>
      <c r="AO91" s="8"/>
      <c r="AP91" s="33"/>
      <c r="AQ91" s="33"/>
      <c r="AR91" s="33"/>
      <c r="AS91" s="33"/>
      <c r="AT91" s="33"/>
      <c r="AU91" s="33"/>
      <c r="AV91" s="33"/>
      <c r="AW91" s="33"/>
      <c r="AX91" s="33"/>
      <c r="AY91" s="33"/>
      <c r="AZ91" s="33"/>
      <c r="BA91" s="33"/>
      <c r="BB91" s="33"/>
      <c r="BC91" s="33"/>
      <c r="BD91" s="33"/>
      <c r="BE91" s="33"/>
      <c r="BF91" s="33"/>
      <c r="BG91" s="33"/>
      <c r="BH91" s="33"/>
      <c r="BI91" s="33"/>
      <c r="BJ91" s="87"/>
      <c r="BK91" s="49">
        <v>0</v>
      </c>
    </row>
    <row r="92" spans="2:63" ht="42" x14ac:dyDescent="0.35">
      <c r="B92" s="29"/>
      <c r="C92" s="29"/>
      <c r="D92" s="53"/>
      <c r="E92" s="39" t="s">
        <v>67</v>
      </c>
      <c r="F92" s="40"/>
      <c r="G92" s="33"/>
      <c r="H92" s="33"/>
      <c r="I92" s="33"/>
      <c r="J92" s="33"/>
      <c r="K92" s="33"/>
      <c r="L92" s="100">
        <v>163581279</v>
      </c>
      <c r="M92" s="100">
        <v>163581279</v>
      </c>
      <c r="N92" s="100">
        <v>163581279</v>
      </c>
      <c r="O92" s="100">
        <v>163581282</v>
      </c>
      <c r="P92" s="100">
        <v>654325119</v>
      </c>
      <c r="Q92" s="101"/>
      <c r="R92" s="101"/>
      <c r="S92" s="101"/>
      <c r="T92" s="101"/>
      <c r="U92" s="101"/>
      <c r="V92" s="101"/>
      <c r="W92" s="101"/>
      <c r="X92" s="101"/>
      <c r="Y92" s="101"/>
      <c r="Z92" s="101"/>
      <c r="AA92" s="101"/>
      <c r="AB92" s="101"/>
      <c r="AC92" s="101"/>
      <c r="AD92" s="101"/>
      <c r="AE92" s="101"/>
      <c r="AF92" s="101"/>
      <c r="AG92" s="101"/>
      <c r="AH92" s="101"/>
      <c r="AI92" s="101"/>
      <c r="AJ92" s="101"/>
      <c r="AK92" s="8"/>
      <c r="AL92" s="8"/>
      <c r="AM92" s="8"/>
      <c r="AN92" s="8"/>
      <c r="AO92" s="8"/>
      <c r="AP92" s="33"/>
      <c r="AQ92" s="33"/>
      <c r="AR92" s="33"/>
      <c r="AS92" s="33"/>
      <c r="AT92" s="33"/>
      <c r="AU92" s="33"/>
      <c r="AV92" s="33"/>
      <c r="AW92" s="33"/>
      <c r="AX92" s="33"/>
      <c r="AY92" s="33"/>
      <c r="AZ92" s="33"/>
      <c r="BA92" s="33"/>
      <c r="BB92" s="33"/>
      <c r="BC92" s="33"/>
      <c r="BD92" s="33"/>
      <c r="BE92" s="33"/>
      <c r="BF92" s="33"/>
      <c r="BG92" s="33"/>
      <c r="BH92" s="33"/>
      <c r="BI92" s="33"/>
      <c r="BJ92" s="87"/>
      <c r="BK92" s="49">
        <v>0</v>
      </c>
    </row>
    <row r="93" spans="2:63" ht="21" x14ac:dyDescent="0.35">
      <c r="B93" s="29"/>
      <c r="C93" s="29"/>
      <c r="D93" s="41" t="s">
        <v>56</v>
      </c>
      <c r="E93" s="39" t="s">
        <v>68</v>
      </c>
      <c r="F93" s="40"/>
      <c r="G93" s="33"/>
      <c r="H93" s="33"/>
      <c r="I93" s="33"/>
      <c r="J93" s="33"/>
      <c r="K93" s="33"/>
      <c r="L93" s="100">
        <v>163334721</v>
      </c>
      <c r="M93" s="100">
        <v>120240243</v>
      </c>
      <c r="N93" s="100">
        <v>43524886</v>
      </c>
      <c r="O93" s="100">
        <v>98859931</v>
      </c>
      <c r="P93" s="100">
        <v>425959781</v>
      </c>
      <c r="Q93" s="101"/>
      <c r="R93" s="101"/>
      <c r="S93" s="101"/>
      <c r="T93" s="101"/>
      <c r="U93" s="101"/>
      <c r="V93" s="101"/>
      <c r="W93" s="101"/>
      <c r="X93" s="101"/>
      <c r="Y93" s="101"/>
      <c r="Z93" s="101"/>
      <c r="AA93" s="101"/>
      <c r="AB93" s="101"/>
      <c r="AC93" s="101"/>
      <c r="AD93" s="101"/>
      <c r="AE93" s="101"/>
      <c r="AF93" s="101"/>
      <c r="AG93" s="101"/>
      <c r="AH93" s="101"/>
      <c r="AI93" s="101"/>
      <c r="AJ93" s="101"/>
      <c r="AK93" s="8"/>
      <c r="AL93" s="8"/>
      <c r="AM93" s="8"/>
      <c r="AN93" s="8"/>
      <c r="AO93" s="8"/>
      <c r="AP93" s="33"/>
      <c r="AQ93" s="33"/>
      <c r="AR93" s="33"/>
      <c r="AS93" s="33"/>
      <c r="AT93" s="33"/>
      <c r="AU93" s="33"/>
      <c r="AV93" s="33"/>
      <c r="AW93" s="33"/>
      <c r="AX93" s="33"/>
      <c r="AY93" s="33"/>
      <c r="AZ93" s="33"/>
      <c r="BA93" s="33"/>
      <c r="BB93" s="33"/>
      <c r="BC93" s="33"/>
      <c r="BD93" s="33"/>
      <c r="BE93" s="33"/>
      <c r="BF93" s="33"/>
      <c r="BG93" s="33"/>
      <c r="BH93" s="33"/>
      <c r="BI93" s="33"/>
      <c r="BJ93" s="87"/>
      <c r="BK93" s="49">
        <v>0</v>
      </c>
    </row>
    <row r="94" spans="2:63" ht="21" x14ac:dyDescent="0.35">
      <c r="B94" s="29"/>
      <c r="C94" s="29"/>
      <c r="D94" s="52"/>
      <c r="E94" s="39" t="s">
        <v>69</v>
      </c>
      <c r="F94" s="40"/>
      <c r="G94" s="33"/>
      <c r="H94" s="33"/>
      <c r="I94" s="33"/>
      <c r="J94" s="33"/>
      <c r="K94" s="33"/>
      <c r="L94" s="100">
        <v>128713329</v>
      </c>
      <c r="M94" s="100">
        <v>194754983</v>
      </c>
      <c r="N94" s="100">
        <v>662568246</v>
      </c>
      <c r="O94" s="100">
        <v>925987808</v>
      </c>
      <c r="P94" s="100">
        <v>1912024366</v>
      </c>
      <c r="Q94" s="101"/>
      <c r="R94" s="101"/>
      <c r="S94" s="101"/>
      <c r="T94" s="101"/>
      <c r="U94" s="101"/>
      <c r="V94" s="101"/>
      <c r="W94" s="101"/>
      <c r="X94" s="101"/>
      <c r="Y94" s="101"/>
      <c r="Z94" s="101"/>
      <c r="AA94" s="101"/>
      <c r="AB94" s="101"/>
      <c r="AC94" s="101"/>
      <c r="AD94" s="101"/>
      <c r="AE94" s="101"/>
      <c r="AF94" s="101"/>
      <c r="AG94" s="101"/>
      <c r="AH94" s="101"/>
      <c r="AI94" s="101"/>
      <c r="AJ94" s="101"/>
      <c r="AK94" s="8"/>
      <c r="AL94" s="8"/>
      <c r="AM94" s="8"/>
      <c r="AN94" s="8"/>
      <c r="AO94" s="8"/>
      <c r="AP94" s="33"/>
      <c r="AQ94" s="33"/>
      <c r="AR94" s="33"/>
      <c r="AS94" s="33"/>
      <c r="AT94" s="33"/>
      <c r="AU94" s="33"/>
      <c r="AV94" s="33"/>
      <c r="AW94" s="33"/>
      <c r="AX94" s="33"/>
      <c r="AY94" s="33"/>
      <c r="AZ94" s="33"/>
      <c r="BA94" s="33"/>
      <c r="BB94" s="33"/>
      <c r="BC94" s="33"/>
      <c r="BD94" s="33"/>
      <c r="BE94" s="33"/>
      <c r="BF94" s="33"/>
      <c r="BG94" s="33"/>
      <c r="BH94" s="33"/>
      <c r="BI94" s="33"/>
      <c r="BJ94" s="87"/>
      <c r="BK94" s="49">
        <v>0</v>
      </c>
    </row>
    <row r="95" spans="2:63" ht="21" x14ac:dyDescent="0.35">
      <c r="B95" s="29"/>
      <c r="C95" s="29"/>
      <c r="D95" s="52"/>
      <c r="E95" s="39" t="s">
        <v>70</v>
      </c>
      <c r="F95" s="40"/>
      <c r="G95" s="33"/>
      <c r="H95" s="33"/>
      <c r="I95" s="33"/>
      <c r="J95" s="33"/>
      <c r="K95" s="33"/>
      <c r="L95" s="100">
        <v>478179075</v>
      </c>
      <c r="M95" s="100">
        <v>703492511</v>
      </c>
      <c r="N95" s="100">
        <v>272186583</v>
      </c>
      <c r="O95" s="100">
        <v>1651126015</v>
      </c>
      <c r="P95" s="100">
        <v>3104984184</v>
      </c>
      <c r="Q95" s="101"/>
      <c r="R95" s="101"/>
      <c r="S95" s="101"/>
      <c r="T95" s="101"/>
      <c r="U95" s="101"/>
      <c r="V95" s="101"/>
      <c r="W95" s="101"/>
      <c r="X95" s="101"/>
      <c r="Y95" s="101"/>
      <c r="Z95" s="101"/>
      <c r="AA95" s="101"/>
      <c r="AB95" s="101"/>
      <c r="AC95" s="101"/>
      <c r="AD95" s="101"/>
      <c r="AE95" s="101"/>
      <c r="AF95" s="101"/>
      <c r="AG95" s="101"/>
      <c r="AH95" s="101"/>
      <c r="AI95" s="101"/>
      <c r="AJ95" s="101"/>
      <c r="AK95" s="8"/>
      <c r="AL95" s="8"/>
      <c r="AM95" s="8"/>
      <c r="AN95" s="8"/>
      <c r="AO95" s="8"/>
      <c r="AP95" s="33"/>
      <c r="AQ95" s="33"/>
      <c r="AR95" s="33"/>
      <c r="AS95" s="33"/>
      <c r="AT95" s="33"/>
      <c r="AU95" s="33"/>
      <c r="AV95" s="33"/>
      <c r="AW95" s="33"/>
      <c r="AX95" s="33"/>
      <c r="AY95" s="33"/>
      <c r="AZ95" s="33"/>
      <c r="BA95" s="33"/>
      <c r="BB95" s="33"/>
      <c r="BC95" s="33"/>
      <c r="BD95" s="33"/>
      <c r="BE95" s="33"/>
      <c r="BF95" s="33"/>
      <c r="BG95" s="33"/>
      <c r="BH95" s="33"/>
      <c r="BI95" s="33"/>
      <c r="BJ95" s="87"/>
      <c r="BK95" s="49">
        <v>0</v>
      </c>
    </row>
    <row r="96" spans="2:63" ht="21" x14ac:dyDescent="0.35">
      <c r="B96" s="29"/>
      <c r="C96" s="29"/>
      <c r="D96" s="53"/>
      <c r="E96" s="39" t="s">
        <v>71</v>
      </c>
      <c r="F96" s="40"/>
      <c r="G96" s="33"/>
      <c r="H96" s="33"/>
      <c r="I96" s="33"/>
      <c r="J96" s="33"/>
      <c r="K96" s="33"/>
      <c r="L96" s="100">
        <v>361135000</v>
      </c>
      <c r="M96" s="100">
        <v>396084794</v>
      </c>
      <c r="N96" s="100">
        <v>408811549</v>
      </c>
      <c r="O96" s="100">
        <v>480350010</v>
      </c>
      <c r="P96" s="100">
        <v>1646381353</v>
      </c>
      <c r="Q96" s="101"/>
      <c r="R96" s="101"/>
      <c r="S96" s="101"/>
      <c r="T96" s="101"/>
      <c r="U96" s="101"/>
      <c r="V96" s="101"/>
      <c r="W96" s="101"/>
      <c r="X96" s="101"/>
      <c r="Y96" s="101"/>
      <c r="Z96" s="101"/>
      <c r="AA96" s="101"/>
      <c r="AB96" s="101"/>
      <c r="AC96" s="101"/>
      <c r="AD96" s="101"/>
      <c r="AE96" s="101"/>
      <c r="AF96" s="101"/>
      <c r="AG96" s="101"/>
      <c r="AH96" s="101"/>
      <c r="AI96" s="101"/>
      <c r="AJ96" s="101"/>
      <c r="AK96" s="8"/>
      <c r="AL96" s="8"/>
      <c r="AM96" s="8"/>
      <c r="AN96" s="8"/>
      <c r="AO96" s="8"/>
      <c r="AP96" s="33"/>
      <c r="AQ96" s="33"/>
      <c r="AR96" s="33"/>
      <c r="AS96" s="33"/>
      <c r="AT96" s="33"/>
      <c r="AU96" s="33"/>
      <c r="AV96" s="33"/>
      <c r="AW96" s="33"/>
      <c r="AX96" s="33"/>
      <c r="AY96" s="33"/>
      <c r="AZ96" s="33"/>
      <c r="BA96" s="33"/>
      <c r="BB96" s="33"/>
      <c r="BC96" s="33"/>
      <c r="BD96" s="33"/>
      <c r="BE96" s="33"/>
      <c r="BF96" s="33"/>
      <c r="BG96" s="33"/>
      <c r="BH96" s="33"/>
      <c r="BI96" s="33"/>
      <c r="BJ96" s="87"/>
      <c r="BK96" s="49">
        <v>0</v>
      </c>
    </row>
    <row r="97" spans="2:63" ht="42" x14ac:dyDescent="0.35">
      <c r="B97" s="29"/>
      <c r="C97" s="29"/>
      <c r="D97" s="41" t="s">
        <v>72</v>
      </c>
      <c r="E97" s="39" t="s">
        <v>73</v>
      </c>
      <c r="F97" s="40"/>
      <c r="G97" s="33"/>
      <c r="H97" s="33"/>
      <c r="I97" s="33"/>
      <c r="J97" s="33"/>
      <c r="K97" s="33"/>
      <c r="L97" s="100">
        <v>156185057</v>
      </c>
      <c r="M97" s="100">
        <v>140085981</v>
      </c>
      <c r="N97" s="100">
        <v>144580359</v>
      </c>
      <c r="O97" s="100">
        <v>140774017</v>
      </c>
      <c r="P97" s="100">
        <v>581625414</v>
      </c>
      <c r="Q97" s="101"/>
      <c r="R97" s="101"/>
      <c r="S97" s="101"/>
      <c r="T97" s="101"/>
      <c r="U97" s="101"/>
      <c r="V97" s="101"/>
      <c r="W97" s="101"/>
      <c r="X97" s="101"/>
      <c r="Y97" s="101"/>
      <c r="Z97" s="101"/>
      <c r="AA97" s="101"/>
      <c r="AB97" s="101"/>
      <c r="AC97" s="101"/>
      <c r="AD97" s="101"/>
      <c r="AE97" s="101"/>
      <c r="AF97" s="101"/>
      <c r="AG97" s="101"/>
      <c r="AH97" s="101"/>
      <c r="AI97" s="101"/>
      <c r="AJ97" s="101"/>
      <c r="AK97" s="8"/>
      <c r="AL97" s="8"/>
      <c r="AM97" s="8"/>
      <c r="AN97" s="8"/>
      <c r="AO97" s="8"/>
      <c r="AP97" s="33"/>
      <c r="AQ97" s="33"/>
      <c r="AR97" s="33"/>
      <c r="AS97" s="33"/>
      <c r="AT97" s="33"/>
      <c r="AU97" s="33"/>
      <c r="AV97" s="33"/>
      <c r="AW97" s="33"/>
      <c r="AX97" s="33"/>
      <c r="AY97" s="33"/>
      <c r="AZ97" s="33"/>
      <c r="BA97" s="33"/>
      <c r="BB97" s="33"/>
      <c r="BC97" s="33"/>
      <c r="BD97" s="33"/>
      <c r="BE97" s="33"/>
      <c r="BF97" s="33"/>
      <c r="BG97" s="33"/>
      <c r="BH97" s="33"/>
      <c r="BI97" s="33"/>
      <c r="BJ97" s="87"/>
      <c r="BK97" s="49">
        <v>0</v>
      </c>
    </row>
    <row r="98" spans="2:63" ht="21" x14ac:dyDescent="0.35">
      <c r="B98" s="29"/>
      <c r="C98" s="29"/>
      <c r="D98" s="52"/>
      <c r="E98" s="39" t="s">
        <v>74</v>
      </c>
      <c r="F98" s="40"/>
      <c r="G98" s="33"/>
      <c r="H98" s="33"/>
      <c r="I98" s="33"/>
      <c r="J98" s="33"/>
      <c r="K98" s="33"/>
      <c r="L98" s="100"/>
      <c r="M98" s="100"/>
      <c r="N98" s="100"/>
      <c r="O98" s="100"/>
      <c r="P98" s="100"/>
      <c r="Q98" s="101"/>
      <c r="R98" s="101"/>
      <c r="S98" s="101"/>
      <c r="T98" s="101"/>
      <c r="U98" s="101"/>
      <c r="V98" s="101"/>
      <c r="W98" s="101"/>
      <c r="X98" s="101"/>
      <c r="Y98" s="101"/>
      <c r="Z98" s="101"/>
      <c r="AA98" s="101"/>
      <c r="AB98" s="101"/>
      <c r="AC98" s="101"/>
      <c r="AD98" s="101"/>
      <c r="AE98" s="101"/>
      <c r="AF98" s="101"/>
      <c r="AG98" s="101"/>
      <c r="AH98" s="101"/>
      <c r="AI98" s="101"/>
      <c r="AJ98" s="101"/>
      <c r="AK98" s="8"/>
      <c r="AL98" s="8"/>
      <c r="AM98" s="8"/>
      <c r="AN98" s="8"/>
      <c r="AO98" s="8"/>
      <c r="AP98" s="33"/>
      <c r="AQ98" s="33"/>
      <c r="AR98" s="33"/>
      <c r="AS98" s="33"/>
      <c r="AT98" s="33"/>
      <c r="AU98" s="33"/>
      <c r="AV98" s="33"/>
      <c r="AW98" s="33"/>
      <c r="AX98" s="33"/>
      <c r="AY98" s="33"/>
      <c r="AZ98" s="33"/>
      <c r="BA98" s="33"/>
      <c r="BB98" s="33"/>
      <c r="BC98" s="33"/>
      <c r="BD98" s="33"/>
      <c r="BE98" s="33"/>
      <c r="BF98" s="33"/>
      <c r="BG98" s="33"/>
      <c r="BH98" s="33"/>
      <c r="BI98" s="33"/>
      <c r="BJ98" s="87"/>
      <c r="BK98" s="49">
        <v>0</v>
      </c>
    </row>
    <row r="99" spans="2:63" ht="21" x14ac:dyDescent="0.35">
      <c r="B99" s="29"/>
      <c r="C99" s="29"/>
      <c r="D99" s="53"/>
      <c r="E99" s="39" t="s">
        <v>297</v>
      </c>
      <c r="F99" s="40"/>
      <c r="G99" s="33"/>
      <c r="H99" s="33"/>
      <c r="I99" s="33"/>
      <c r="J99" s="33"/>
      <c r="K99" s="33"/>
      <c r="L99" s="100"/>
      <c r="M99" s="100"/>
      <c r="N99" s="100"/>
      <c r="O99" s="100"/>
      <c r="P99" s="100"/>
      <c r="Q99" s="101"/>
      <c r="R99" s="101"/>
      <c r="S99" s="101"/>
      <c r="T99" s="101"/>
      <c r="U99" s="101"/>
      <c r="V99" s="101"/>
      <c r="W99" s="101"/>
      <c r="X99" s="101"/>
      <c r="Y99" s="101"/>
      <c r="Z99" s="101"/>
      <c r="AA99" s="101"/>
      <c r="AB99" s="101"/>
      <c r="AC99" s="101"/>
      <c r="AD99" s="101"/>
      <c r="AE99" s="101"/>
      <c r="AF99" s="101"/>
      <c r="AG99" s="101"/>
      <c r="AH99" s="101"/>
      <c r="AI99" s="101"/>
      <c r="AJ99" s="101"/>
      <c r="AK99" s="8"/>
      <c r="AL99" s="8"/>
      <c r="AM99" s="8"/>
      <c r="AN99" s="8"/>
      <c r="AO99" s="8"/>
      <c r="AP99" s="33"/>
      <c r="AQ99" s="33"/>
      <c r="AR99" s="33"/>
      <c r="AS99" s="33"/>
      <c r="AT99" s="33"/>
      <c r="AU99" s="33"/>
      <c r="AV99" s="33"/>
      <c r="AW99" s="33"/>
      <c r="AX99" s="33"/>
      <c r="AY99" s="33"/>
      <c r="AZ99" s="33"/>
      <c r="BA99" s="33"/>
      <c r="BB99" s="33"/>
      <c r="BC99" s="33"/>
      <c r="BD99" s="33"/>
      <c r="BE99" s="33"/>
      <c r="BF99" s="33"/>
      <c r="BG99" s="33"/>
      <c r="BH99" s="33"/>
      <c r="BI99" s="33"/>
      <c r="BJ99" s="87"/>
      <c r="BK99" s="49">
        <v>0</v>
      </c>
    </row>
    <row r="100" spans="2:63" ht="42" x14ac:dyDescent="0.35">
      <c r="B100" s="29"/>
      <c r="C100" s="29"/>
      <c r="D100" s="39" t="s">
        <v>75</v>
      </c>
      <c r="E100" s="39" t="s">
        <v>75</v>
      </c>
      <c r="F100" s="40"/>
      <c r="G100" s="33"/>
      <c r="H100" s="33"/>
      <c r="I100" s="33"/>
      <c r="J100" s="33"/>
      <c r="K100" s="33"/>
      <c r="L100" s="100"/>
      <c r="M100" s="100"/>
      <c r="N100" s="100"/>
      <c r="O100" s="100">
        <v>52314851</v>
      </c>
      <c r="P100" s="100">
        <v>52314851</v>
      </c>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8"/>
      <c r="AL100" s="8"/>
      <c r="AM100" s="8"/>
      <c r="AN100" s="8"/>
      <c r="AO100" s="8"/>
      <c r="AP100" s="33"/>
      <c r="AQ100" s="33"/>
      <c r="AR100" s="33"/>
      <c r="AS100" s="33"/>
      <c r="AT100" s="33"/>
      <c r="AU100" s="33"/>
      <c r="AV100" s="33"/>
      <c r="AW100" s="33"/>
      <c r="AX100" s="33"/>
      <c r="AY100" s="33"/>
      <c r="AZ100" s="33"/>
      <c r="BA100" s="33"/>
      <c r="BB100" s="33"/>
      <c r="BC100" s="33"/>
      <c r="BD100" s="33"/>
      <c r="BE100" s="33"/>
      <c r="BF100" s="33"/>
      <c r="BG100" s="33"/>
      <c r="BH100" s="33"/>
      <c r="BI100" s="33"/>
      <c r="BJ100" s="87"/>
      <c r="BK100" s="49">
        <v>0</v>
      </c>
    </row>
    <row r="101" spans="2:63" ht="21.75" thickBot="1" x14ac:dyDescent="0.4">
      <c r="B101" s="30"/>
      <c r="C101" s="30"/>
      <c r="D101" s="72" t="s">
        <v>298</v>
      </c>
      <c r="E101" s="70" t="s">
        <v>298</v>
      </c>
      <c r="F101" s="48"/>
      <c r="G101" s="34"/>
      <c r="H101" s="34"/>
      <c r="I101" s="34"/>
      <c r="J101" s="34"/>
      <c r="K101" s="34"/>
      <c r="L101" s="102"/>
      <c r="M101" s="102"/>
      <c r="N101" s="102"/>
      <c r="O101" s="102"/>
      <c r="P101" s="102"/>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9"/>
      <c r="AL101" s="9"/>
      <c r="AM101" s="9"/>
      <c r="AN101" s="9"/>
      <c r="AO101" s="9"/>
      <c r="AP101" s="34"/>
      <c r="AQ101" s="34"/>
      <c r="AR101" s="34"/>
      <c r="AS101" s="34"/>
      <c r="AT101" s="34"/>
      <c r="AU101" s="34"/>
      <c r="AV101" s="34"/>
      <c r="AW101" s="34"/>
      <c r="AX101" s="34"/>
      <c r="AY101" s="34"/>
      <c r="AZ101" s="34"/>
      <c r="BA101" s="34"/>
      <c r="BB101" s="34"/>
      <c r="BC101" s="34"/>
      <c r="BD101" s="34"/>
      <c r="BE101" s="34"/>
      <c r="BF101" s="34"/>
      <c r="BG101" s="34"/>
      <c r="BH101" s="34"/>
      <c r="BI101" s="34"/>
      <c r="BJ101" s="88"/>
      <c r="BK101" s="49">
        <v>0</v>
      </c>
    </row>
  </sheetData>
  <sheetProtection selectLockedCells="1" selectUnlockedCells="1"/>
  <dataConsolidate/>
  <mergeCells count="1">
    <mergeCell ref="B2:C2"/>
  </mergeCells>
  <pageMargins left="0.70866141732283472" right="0.70866141732283472" top="0.74803149606299213" bottom="0.74803149606299213" header="0.31496062992125984" footer="0.31496062992125984"/>
  <pageSetup scale="17" fitToWidth="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Button 7">
              <controlPr defaultSize="0" print="0" autoFill="0" autoPict="0" macro="[0]!Hoja1.CapturaDeudaPublicaLargo">
                <anchor moveWithCells="1" sizeWithCells="1">
                  <from>
                    <xdr:col>1</xdr:col>
                    <xdr:colOff>2505075</xdr:colOff>
                    <xdr:row>10</xdr:row>
                    <xdr:rowOff>200025</xdr:rowOff>
                  </from>
                  <to>
                    <xdr:col>1</xdr:col>
                    <xdr:colOff>3467100</xdr:colOff>
                    <xdr:row>10</xdr:row>
                    <xdr:rowOff>581025</xdr:rowOff>
                  </to>
                </anchor>
              </controlPr>
            </control>
          </mc:Choice>
        </mc:AlternateContent>
        <mc:AlternateContent xmlns:mc="http://schemas.openxmlformats.org/markup-compatibility/2006">
          <mc:Choice Requires="x14">
            <control shapeId="1035" r:id="rId5" name="Button 11">
              <controlPr defaultSize="0" print="0" autoFill="0" autoPict="0" macro="[0]!Hoja1.CapturaDeudaPublicaCorto">
                <anchor moveWithCells="1" sizeWithCells="1">
                  <from>
                    <xdr:col>1</xdr:col>
                    <xdr:colOff>2486025</xdr:colOff>
                    <xdr:row>35</xdr:row>
                    <xdr:rowOff>257175</xdr:rowOff>
                  </from>
                  <to>
                    <xdr:col>1</xdr:col>
                    <xdr:colOff>3467100</xdr:colOff>
                    <xdr:row>35</xdr:row>
                    <xdr:rowOff>571500</xdr:rowOff>
                  </to>
                </anchor>
              </controlPr>
            </control>
          </mc:Choice>
        </mc:AlternateContent>
        <mc:AlternateContent xmlns:mc="http://schemas.openxmlformats.org/markup-compatibility/2006">
          <mc:Choice Requires="x14">
            <control shapeId="1036" r:id="rId6" name="Button 12">
              <controlPr defaultSize="0" print="0" autoFill="0" autoPict="0" macro="[0]!Hoja1.CapturaContabilidad">
                <anchor moveWithCells="1" sizeWithCells="1">
                  <from>
                    <xdr:col>1</xdr:col>
                    <xdr:colOff>2486025</xdr:colOff>
                    <xdr:row>46</xdr:row>
                    <xdr:rowOff>257175</xdr:rowOff>
                  </from>
                  <to>
                    <xdr:col>1</xdr:col>
                    <xdr:colOff>3429000</xdr:colOff>
                    <xdr:row>46</xdr:row>
                    <xdr:rowOff>561975</xdr:rowOff>
                  </to>
                </anchor>
              </controlPr>
            </control>
          </mc:Choice>
        </mc:AlternateContent>
        <mc:AlternateContent xmlns:mc="http://schemas.openxmlformats.org/markup-compatibility/2006">
          <mc:Choice Requires="x14">
            <control shapeId="1037" r:id="rId7" name="Button 13">
              <controlPr defaultSize="0" print="0" autoFill="0" autoPict="0" macro="[0]!Hoja1.CapturaIngresosLibre">
                <anchor moveWithCells="1" sizeWithCells="1">
                  <from>
                    <xdr:col>1</xdr:col>
                    <xdr:colOff>2486025</xdr:colOff>
                    <xdr:row>55</xdr:row>
                    <xdr:rowOff>161925</xdr:rowOff>
                  </from>
                  <to>
                    <xdr:col>1</xdr:col>
                    <xdr:colOff>3429000</xdr:colOff>
                    <xdr:row>56</xdr:row>
                    <xdr:rowOff>190500</xdr:rowOff>
                  </to>
                </anchor>
              </controlPr>
            </control>
          </mc:Choice>
        </mc:AlternateContent>
        <mc:AlternateContent xmlns:mc="http://schemas.openxmlformats.org/markup-compatibility/2006">
          <mc:Choice Requires="x14">
            <control shapeId="1039" r:id="rId8" name="Button 15">
              <controlPr defaultSize="0" print="0" autoFill="0" autoPict="0" macro="[0]!Hoja1.CapturaIngresosTransfer">
                <anchor moveWithCells="1" sizeWithCells="1">
                  <from>
                    <xdr:col>1</xdr:col>
                    <xdr:colOff>2324100</xdr:colOff>
                    <xdr:row>85</xdr:row>
                    <xdr:rowOff>0</xdr:rowOff>
                  </from>
                  <to>
                    <xdr:col>1</xdr:col>
                    <xdr:colOff>3305175</xdr:colOff>
                    <xdr:row>85</xdr:row>
                    <xdr:rowOff>190500</xdr:rowOff>
                  </to>
                </anchor>
              </controlPr>
            </control>
          </mc:Choice>
        </mc:AlternateContent>
        <mc:AlternateContent xmlns:mc="http://schemas.openxmlformats.org/markup-compatibility/2006">
          <mc:Choice Requires="x14">
            <control shapeId="1042" r:id="rId9" name="Button 18">
              <controlPr defaultSize="0" print="0" autoFill="0" autoPict="0" macro="[0]!Hoja1.CapturaDatosGrales">
                <anchor moveWithCells="1" sizeWithCells="1">
                  <from>
                    <xdr:col>3</xdr:col>
                    <xdr:colOff>114300</xdr:colOff>
                    <xdr:row>1</xdr:row>
                    <xdr:rowOff>28575</xdr:rowOff>
                  </from>
                  <to>
                    <xdr:col>3</xdr:col>
                    <xdr:colOff>1257300</xdr:colOff>
                    <xdr:row>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Soporte!$H$4:$H$12</xm:f>
          </x14:formula1>
          <xm:sqref>D35</xm:sqref>
        </x14:dataValidation>
        <x14:dataValidation type="list" allowBlank="1" showInputMessage="1" showErrorMessage="1">
          <x14:formula1>
            <xm:f>Soporte!$H$16:$H$19</xm:f>
          </x14:formula1>
          <xm:sqref>D36:D46</xm:sqref>
        </x14:dataValidation>
        <x14:dataValidation type="list" allowBlank="1" showInputMessage="1" showErrorMessage="1">
          <x14:formula1>
            <xm:f>Soporte!$F$5:$F$58</xm:f>
          </x14:formula1>
          <xm:sqref>E35:E46</xm:sqref>
        </x14:dataValidation>
        <x14:dataValidation type="list" allowBlank="1" showInputMessage="1" showErrorMessage="1">
          <x14:formula1>
            <xm:f>Soporte!$D$4:$D$19</xm:f>
          </x14:formula1>
          <xm:sqref>G35:H46</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L77"/>
  <sheetViews>
    <sheetView topLeftCell="C1" zoomScale="80" zoomScaleNormal="80" zoomScalePageLayoutView="80" workbookViewId="0">
      <selection activeCell="H20" sqref="H20"/>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1" width="6.7109375" bestFit="1" customWidth="1"/>
    <col min="12" max="12" width="5.42578125" bestFit="1" customWidth="1"/>
    <col min="13" max="13" width="6.7109375" bestFit="1" customWidth="1"/>
    <col min="14" max="14" width="20" bestFit="1" customWidth="1"/>
    <col min="15" max="15" width="6.7109375" bestFit="1" customWidth="1"/>
    <col min="16" max="16" width="56.42578125" bestFit="1" customWidth="1"/>
    <col min="17" max="17" width="6.7109375" bestFit="1" customWidth="1"/>
    <col min="18" max="19" width="56.42578125" customWidth="1"/>
    <col min="20" max="20" width="6.7109375" bestFit="1" customWidth="1"/>
    <col min="21" max="21" width="56.42578125" bestFit="1" customWidth="1"/>
    <col min="22" max="22" width="100.42578125" bestFit="1" customWidth="1"/>
    <col min="23" max="23" width="124.85546875" bestFit="1" customWidth="1"/>
    <col min="24" max="24" width="6.7109375" bestFit="1" customWidth="1"/>
    <col min="25" max="25" width="20.85546875" bestFit="1" customWidth="1"/>
    <col min="26" max="40" width="3.42578125" bestFit="1" customWidth="1"/>
  </cols>
  <sheetData>
    <row r="2" spans="1:38" x14ac:dyDescent="0.25">
      <c r="A2" s="50">
        <v>1</v>
      </c>
      <c r="B2" s="50">
        <v>2</v>
      </c>
      <c r="C2" s="50">
        <v>3</v>
      </c>
      <c r="D2" s="50">
        <v>4</v>
      </c>
      <c r="E2" s="50">
        <v>5</v>
      </c>
      <c r="F2" s="50">
        <v>6</v>
      </c>
      <c r="G2" s="50">
        <v>7</v>
      </c>
      <c r="H2" s="50">
        <v>8</v>
      </c>
      <c r="I2" s="50">
        <v>9</v>
      </c>
      <c r="J2" s="50">
        <v>10</v>
      </c>
      <c r="K2" s="50">
        <v>11</v>
      </c>
      <c r="L2" s="50">
        <v>12</v>
      </c>
      <c r="M2" s="50">
        <v>13</v>
      </c>
      <c r="N2" s="50">
        <v>14</v>
      </c>
      <c r="O2" s="50">
        <v>15</v>
      </c>
      <c r="P2" s="50">
        <v>16</v>
      </c>
      <c r="Q2" s="50">
        <v>17</v>
      </c>
      <c r="R2" s="50">
        <v>18</v>
      </c>
      <c r="S2" s="50">
        <v>19</v>
      </c>
      <c r="T2" s="50">
        <v>20</v>
      </c>
      <c r="U2" s="50">
        <v>21</v>
      </c>
      <c r="V2" s="50">
        <v>22</v>
      </c>
      <c r="W2" s="50">
        <v>23</v>
      </c>
      <c r="X2" s="50">
        <v>24</v>
      </c>
      <c r="Y2" s="50">
        <v>25</v>
      </c>
      <c r="Z2" s="50">
        <v>26</v>
      </c>
      <c r="AA2" s="50">
        <v>27</v>
      </c>
      <c r="AB2" s="50">
        <v>28</v>
      </c>
      <c r="AC2" s="50">
        <v>29</v>
      </c>
      <c r="AD2" s="50">
        <v>30</v>
      </c>
      <c r="AE2" s="50">
        <v>31</v>
      </c>
      <c r="AF2" s="50">
        <v>32</v>
      </c>
      <c r="AG2" s="50">
        <v>33</v>
      </c>
      <c r="AH2" s="50">
        <v>34</v>
      </c>
      <c r="AI2" s="50">
        <v>35</v>
      </c>
      <c r="AJ2" s="50">
        <v>36</v>
      </c>
      <c r="AK2" s="50">
        <v>37</v>
      </c>
      <c r="AL2" s="50">
        <v>38</v>
      </c>
    </row>
    <row r="3" spans="1:38" x14ac:dyDescent="0.25">
      <c r="A3" t="s">
        <v>169</v>
      </c>
      <c r="B3" s="19" t="s">
        <v>289</v>
      </c>
      <c r="C3" s="19" t="s">
        <v>179</v>
      </c>
      <c r="D3" s="19" t="s">
        <v>81</v>
      </c>
      <c r="E3" s="19" t="s">
        <v>170</v>
      </c>
      <c r="F3" s="19" t="s">
        <v>292</v>
      </c>
      <c r="G3" s="19" t="s">
        <v>170</v>
      </c>
      <c r="H3" s="19" t="s">
        <v>83</v>
      </c>
      <c r="I3" s="19" t="s">
        <v>170</v>
      </c>
      <c r="J3" s="19" t="s">
        <v>296</v>
      </c>
      <c r="K3" s="19" t="s">
        <v>170</v>
      </c>
      <c r="L3" s="19" t="s">
        <v>172</v>
      </c>
      <c r="M3" s="19" t="s">
        <v>170</v>
      </c>
      <c r="N3" s="19" t="s">
        <v>178</v>
      </c>
      <c r="O3" s="19" t="s">
        <v>170</v>
      </c>
      <c r="P3" s="19" t="s">
        <v>307</v>
      </c>
      <c r="Q3" s="19" t="s">
        <v>170</v>
      </c>
      <c r="R3" s="56" t="s">
        <v>312</v>
      </c>
      <c r="S3" s="56" t="s">
        <v>306</v>
      </c>
      <c r="T3" s="56" t="s">
        <v>170</v>
      </c>
      <c r="U3" s="55" t="s">
        <v>311</v>
      </c>
      <c r="V3" s="55" t="s">
        <v>310</v>
      </c>
      <c r="W3" s="55" t="s">
        <v>308</v>
      </c>
      <c r="X3" s="55" t="s">
        <v>170</v>
      </c>
      <c r="Y3" s="19" t="s">
        <v>404</v>
      </c>
      <c r="Z3" s="19" t="s">
        <v>170</v>
      </c>
    </row>
    <row r="4" spans="1:38" x14ac:dyDescent="0.25">
      <c r="A4">
        <v>0</v>
      </c>
      <c r="B4" t="s">
        <v>81</v>
      </c>
      <c r="C4">
        <v>4</v>
      </c>
      <c r="D4" s="64" t="s">
        <v>396</v>
      </c>
      <c r="E4" s="20" t="s">
        <v>171</v>
      </c>
      <c r="F4" s="64" t="s">
        <v>397</v>
      </c>
      <c r="G4" s="20" t="s">
        <v>171</v>
      </c>
      <c r="H4" s="64" t="s">
        <v>85</v>
      </c>
      <c r="I4" s="20" t="s">
        <v>171</v>
      </c>
      <c r="J4" s="64" t="s">
        <v>85</v>
      </c>
      <c r="K4" s="20" t="s">
        <v>171</v>
      </c>
      <c r="L4">
        <v>2016</v>
      </c>
      <c r="M4" s="20" t="s">
        <v>171</v>
      </c>
      <c r="N4" s="20" t="s">
        <v>173</v>
      </c>
      <c r="O4" s="20" t="s">
        <v>171</v>
      </c>
      <c r="P4" t="s">
        <v>167</v>
      </c>
      <c r="Q4" s="20" t="s">
        <v>171</v>
      </c>
      <c r="R4" t="s">
        <v>167</v>
      </c>
      <c r="S4" t="s">
        <v>301</v>
      </c>
      <c r="T4" t="s">
        <v>171</v>
      </c>
      <c r="U4" t="s">
        <v>167</v>
      </c>
      <c r="V4" t="s">
        <v>301</v>
      </c>
      <c r="W4" t="s">
        <v>20</v>
      </c>
      <c r="X4" s="20" t="s">
        <v>171</v>
      </c>
      <c r="Y4" t="s">
        <v>405</v>
      </c>
      <c r="Z4" t="s">
        <v>171</v>
      </c>
    </row>
    <row r="5" spans="1:38" x14ac:dyDescent="0.25">
      <c r="A5">
        <v>1</v>
      </c>
      <c r="B5" t="s">
        <v>82</v>
      </c>
      <c r="C5">
        <v>6</v>
      </c>
      <c r="D5" s="64" t="s">
        <v>153</v>
      </c>
      <c r="E5" s="20" t="s">
        <v>171</v>
      </c>
      <c r="F5" s="64" t="s">
        <v>376</v>
      </c>
      <c r="G5" s="20" t="s">
        <v>171</v>
      </c>
      <c r="H5" s="65" t="s">
        <v>151</v>
      </c>
      <c r="I5" s="20" t="s">
        <v>171</v>
      </c>
      <c r="J5" s="64" t="s">
        <v>92</v>
      </c>
      <c r="K5" s="20" t="s">
        <v>171</v>
      </c>
      <c r="L5">
        <v>2017</v>
      </c>
      <c r="M5" s="20" t="s">
        <v>171</v>
      </c>
      <c r="N5" s="20" t="s">
        <v>174</v>
      </c>
      <c r="O5" s="20" t="s">
        <v>171</v>
      </c>
      <c r="P5" t="s">
        <v>28</v>
      </c>
      <c r="Q5" s="20" t="s">
        <v>171</v>
      </c>
      <c r="R5" t="s">
        <v>167</v>
      </c>
      <c r="S5" t="s">
        <v>302</v>
      </c>
      <c r="T5" t="s">
        <v>171</v>
      </c>
      <c r="U5" t="s">
        <v>167</v>
      </c>
      <c r="V5" t="s">
        <v>301</v>
      </c>
      <c r="W5" t="s">
        <v>21</v>
      </c>
      <c r="X5" s="20" t="s">
        <v>171</v>
      </c>
      <c r="Y5" t="s">
        <v>395</v>
      </c>
      <c r="Z5" t="s">
        <v>171</v>
      </c>
    </row>
    <row r="6" spans="1:38" x14ac:dyDescent="0.25">
      <c r="A6">
        <v>2</v>
      </c>
      <c r="B6" t="s">
        <v>83</v>
      </c>
      <c r="C6">
        <v>8</v>
      </c>
      <c r="D6" s="64" t="s">
        <v>154</v>
      </c>
      <c r="E6" s="20" t="s">
        <v>171</v>
      </c>
      <c r="F6" s="64" t="s">
        <v>394</v>
      </c>
      <c r="G6" s="20" t="s">
        <v>171</v>
      </c>
      <c r="H6" s="64" t="s">
        <v>152</v>
      </c>
      <c r="I6" s="20" t="s">
        <v>171</v>
      </c>
      <c r="J6" s="64" t="s">
        <v>166</v>
      </c>
      <c r="K6" s="20" t="s">
        <v>171</v>
      </c>
      <c r="N6" s="20" t="s">
        <v>175</v>
      </c>
      <c r="O6" s="20" t="s">
        <v>171</v>
      </c>
      <c r="P6" t="s">
        <v>79</v>
      </c>
      <c r="Q6" s="20" t="s">
        <v>171</v>
      </c>
      <c r="R6" t="s">
        <v>167</v>
      </c>
      <c r="S6" t="s">
        <v>303</v>
      </c>
      <c r="T6" t="s">
        <v>171</v>
      </c>
      <c r="U6" t="s">
        <v>167</v>
      </c>
      <c r="V6" t="s">
        <v>301</v>
      </c>
      <c r="W6" t="s">
        <v>22</v>
      </c>
      <c r="X6" s="20" t="s">
        <v>171</v>
      </c>
      <c r="Y6" t="s">
        <v>406</v>
      </c>
      <c r="Z6" t="s">
        <v>171</v>
      </c>
    </row>
    <row r="7" spans="1:38" x14ac:dyDescent="0.25">
      <c r="A7">
        <v>3</v>
      </c>
      <c r="B7" t="s">
        <v>296</v>
      </c>
      <c r="C7">
        <v>10</v>
      </c>
      <c r="D7" s="64" t="s">
        <v>155</v>
      </c>
      <c r="E7" s="20" t="s">
        <v>171</v>
      </c>
      <c r="F7" s="64" t="s">
        <v>392</v>
      </c>
      <c r="G7" s="20" t="s">
        <v>171</v>
      </c>
      <c r="H7" s="64" t="s">
        <v>90</v>
      </c>
      <c r="I7" s="20" t="s">
        <v>171</v>
      </c>
      <c r="J7" s="64" t="s">
        <v>89</v>
      </c>
      <c r="N7" s="20" t="s">
        <v>176</v>
      </c>
      <c r="O7" s="20" t="s">
        <v>171</v>
      </c>
      <c r="R7" t="s">
        <v>167</v>
      </c>
      <c r="S7" t="s">
        <v>304</v>
      </c>
      <c r="T7" t="s">
        <v>171</v>
      </c>
      <c r="U7" t="s">
        <v>167</v>
      </c>
      <c r="V7" t="s">
        <v>302</v>
      </c>
      <c r="W7" t="s">
        <v>23</v>
      </c>
      <c r="X7" s="20" t="s">
        <v>171</v>
      </c>
      <c r="Y7" t="s">
        <v>407</v>
      </c>
      <c r="Z7" t="s">
        <v>171</v>
      </c>
    </row>
    <row r="8" spans="1:38" x14ac:dyDescent="0.25">
      <c r="A8">
        <v>4</v>
      </c>
      <c r="B8" t="s">
        <v>172</v>
      </c>
      <c r="C8">
        <v>12</v>
      </c>
      <c r="D8" s="64" t="s">
        <v>156</v>
      </c>
      <c r="E8" s="20" t="s">
        <v>171</v>
      </c>
      <c r="F8" s="64" t="s">
        <v>97</v>
      </c>
      <c r="G8" s="20" t="s">
        <v>171</v>
      </c>
      <c r="H8" s="64" t="s">
        <v>18</v>
      </c>
      <c r="I8" s="20" t="s">
        <v>171</v>
      </c>
      <c r="J8" s="64" t="s">
        <v>107</v>
      </c>
      <c r="N8" s="20" t="s">
        <v>177</v>
      </c>
      <c r="O8" s="20" t="s">
        <v>171</v>
      </c>
      <c r="R8" t="s">
        <v>28</v>
      </c>
      <c r="S8" t="s">
        <v>29</v>
      </c>
      <c r="T8" t="s">
        <v>171</v>
      </c>
      <c r="U8" t="s">
        <v>167</v>
      </c>
      <c r="V8" t="s">
        <v>302</v>
      </c>
      <c r="W8" t="s">
        <v>24</v>
      </c>
      <c r="X8" s="20" t="s">
        <v>171</v>
      </c>
      <c r="Y8" t="s">
        <v>408</v>
      </c>
      <c r="Z8" t="s">
        <v>171</v>
      </c>
    </row>
    <row r="9" spans="1:38" x14ac:dyDescent="0.25">
      <c r="A9">
        <v>5</v>
      </c>
      <c r="B9" t="s">
        <v>178</v>
      </c>
      <c r="C9">
        <v>14</v>
      </c>
      <c r="D9" s="65" t="s">
        <v>96</v>
      </c>
      <c r="E9" s="20" t="s">
        <v>171</v>
      </c>
      <c r="F9" s="64" t="s">
        <v>130</v>
      </c>
      <c r="G9" s="20" t="s">
        <v>171</v>
      </c>
      <c r="H9" s="64" t="s">
        <v>165</v>
      </c>
      <c r="I9" s="20" t="s">
        <v>171</v>
      </c>
      <c r="J9" s="20"/>
      <c r="R9" t="s">
        <v>28</v>
      </c>
      <c r="S9" t="s">
        <v>37</v>
      </c>
      <c r="T9" t="s">
        <v>171</v>
      </c>
      <c r="U9" t="s">
        <v>167</v>
      </c>
      <c r="V9" t="s">
        <v>302</v>
      </c>
      <c r="W9" t="s">
        <v>25</v>
      </c>
      <c r="X9" s="20" t="s">
        <v>171</v>
      </c>
      <c r="Y9" t="s">
        <v>409</v>
      </c>
      <c r="Z9" t="s">
        <v>171</v>
      </c>
    </row>
    <row r="10" spans="1:38" x14ac:dyDescent="0.25">
      <c r="A10">
        <v>6</v>
      </c>
      <c r="B10" t="s">
        <v>307</v>
      </c>
      <c r="C10">
        <v>16</v>
      </c>
      <c r="D10" s="64" t="s">
        <v>157</v>
      </c>
      <c r="E10" s="20" t="s">
        <v>171</v>
      </c>
      <c r="F10" s="64" t="s">
        <v>393</v>
      </c>
      <c r="G10" s="20" t="s">
        <v>171</v>
      </c>
      <c r="H10" s="64" t="s">
        <v>102</v>
      </c>
      <c r="I10" s="20" t="s">
        <v>171</v>
      </c>
      <c r="J10" s="20"/>
      <c r="R10" t="s">
        <v>28</v>
      </c>
      <c r="S10" t="s">
        <v>49</v>
      </c>
      <c r="T10" t="s">
        <v>171</v>
      </c>
      <c r="U10" t="s">
        <v>167</v>
      </c>
      <c r="V10" t="s">
        <v>303</v>
      </c>
      <c r="W10" t="s">
        <v>26</v>
      </c>
      <c r="X10" s="20" t="s">
        <v>171</v>
      </c>
      <c r="Y10" t="s">
        <v>410</v>
      </c>
      <c r="Z10" t="s">
        <v>171</v>
      </c>
    </row>
    <row r="11" spans="1:38" x14ac:dyDescent="0.25">
      <c r="A11">
        <v>7</v>
      </c>
      <c r="B11" s="57" t="s">
        <v>312</v>
      </c>
      <c r="C11" s="57">
        <v>18</v>
      </c>
      <c r="D11" s="64" t="s">
        <v>94</v>
      </c>
      <c r="E11" s="20" t="s">
        <v>171</v>
      </c>
      <c r="F11" s="64" t="s">
        <v>131</v>
      </c>
      <c r="G11" s="20" t="s">
        <v>171</v>
      </c>
      <c r="H11" s="64" t="s">
        <v>89</v>
      </c>
      <c r="I11" s="20" t="s">
        <v>171</v>
      </c>
      <c r="J11" s="20"/>
      <c r="R11" t="s">
        <v>28</v>
      </c>
      <c r="S11" t="s">
        <v>309</v>
      </c>
      <c r="T11" t="s">
        <v>171</v>
      </c>
      <c r="U11" t="s">
        <v>167</v>
      </c>
      <c r="V11" t="s">
        <v>304</v>
      </c>
      <c r="W11" t="s">
        <v>27</v>
      </c>
      <c r="X11" s="20" t="s">
        <v>171</v>
      </c>
      <c r="Y11" t="s">
        <v>411</v>
      </c>
      <c r="Z11" t="s">
        <v>171</v>
      </c>
    </row>
    <row r="12" spans="1:38" x14ac:dyDescent="0.25">
      <c r="A12">
        <v>8</v>
      </c>
      <c r="B12" s="57" t="s">
        <v>306</v>
      </c>
      <c r="C12" s="57">
        <v>19</v>
      </c>
      <c r="D12" s="64" t="s">
        <v>149</v>
      </c>
      <c r="E12" s="20" t="s">
        <v>171</v>
      </c>
      <c r="F12" s="64" t="s">
        <v>132</v>
      </c>
      <c r="G12" s="20" t="s">
        <v>171</v>
      </c>
      <c r="H12" s="64" t="s">
        <v>109</v>
      </c>
      <c r="I12" s="20" t="s">
        <v>171</v>
      </c>
      <c r="J12" s="20"/>
      <c r="R12" t="s">
        <v>79</v>
      </c>
      <c r="S12" t="s">
        <v>59</v>
      </c>
      <c r="T12" t="s">
        <v>171</v>
      </c>
      <c r="U12" t="s">
        <v>167</v>
      </c>
      <c r="V12" t="s">
        <v>304</v>
      </c>
      <c r="W12" t="s">
        <v>305</v>
      </c>
      <c r="X12" s="20" t="s">
        <v>171</v>
      </c>
      <c r="Y12" t="s">
        <v>412</v>
      </c>
      <c r="Z12" t="s">
        <v>171</v>
      </c>
    </row>
    <row r="13" spans="1:38" x14ac:dyDescent="0.25">
      <c r="A13">
        <v>9</v>
      </c>
      <c r="B13" s="54" t="s">
        <v>311</v>
      </c>
      <c r="C13" s="54">
        <v>21</v>
      </c>
      <c r="D13" s="64" t="s">
        <v>148</v>
      </c>
      <c r="E13" s="20" t="s">
        <v>171</v>
      </c>
      <c r="F13" s="64" t="s">
        <v>134</v>
      </c>
      <c r="G13" s="20" t="s">
        <v>171</v>
      </c>
      <c r="H13" s="64" t="s">
        <v>398</v>
      </c>
      <c r="I13" s="20" t="s">
        <v>171</v>
      </c>
      <c r="J13" s="20"/>
      <c r="R13" t="s">
        <v>79</v>
      </c>
      <c r="S13" t="s">
        <v>56</v>
      </c>
      <c r="T13" t="s">
        <v>171</v>
      </c>
      <c r="U13" t="s">
        <v>28</v>
      </c>
      <c r="V13" t="s">
        <v>29</v>
      </c>
      <c r="W13" t="s">
        <v>30</v>
      </c>
      <c r="X13" s="20" t="s">
        <v>171</v>
      </c>
      <c r="Y13" t="s">
        <v>413</v>
      </c>
      <c r="Z13" t="s">
        <v>171</v>
      </c>
    </row>
    <row r="14" spans="1:38" x14ac:dyDescent="0.25">
      <c r="A14">
        <v>10</v>
      </c>
      <c r="B14" s="54" t="s">
        <v>310</v>
      </c>
      <c r="C14" s="54">
        <v>22</v>
      </c>
      <c r="D14" s="65" t="s">
        <v>100</v>
      </c>
      <c r="E14" s="20" t="s">
        <v>171</v>
      </c>
      <c r="F14" s="64" t="s">
        <v>135</v>
      </c>
      <c r="G14" s="20" t="s">
        <v>171</v>
      </c>
      <c r="I14" s="20"/>
      <c r="J14" s="20"/>
      <c r="R14" t="s">
        <v>79</v>
      </c>
      <c r="S14" t="s">
        <v>72</v>
      </c>
      <c r="T14" t="s">
        <v>171</v>
      </c>
      <c r="U14" t="s">
        <v>28</v>
      </c>
      <c r="V14" t="s">
        <v>29</v>
      </c>
      <c r="W14" t="s">
        <v>31</v>
      </c>
      <c r="X14" s="20" t="s">
        <v>171</v>
      </c>
      <c r="Y14" t="s">
        <v>414</v>
      </c>
      <c r="Z14" t="s">
        <v>171</v>
      </c>
    </row>
    <row r="15" spans="1:38" x14ac:dyDescent="0.25">
      <c r="A15">
        <v>11</v>
      </c>
      <c r="B15" s="54" t="s">
        <v>308</v>
      </c>
      <c r="C15" s="54">
        <v>23</v>
      </c>
      <c r="D15" s="64" t="s">
        <v>89</v>
      </c>
      <c r="E15" s="20" t="s">
        <v>171</v>
      </c>
      <c r="F15" s="64" t="s">
        <v>399</v>
      </c>
      <c r="G15" s="20" t="s">
        <v>171</v>
      </c>
      <c r="I15" s="20"/>
      <c r="J15" s="20"/>
      <c r="R15" t="s">
        <v>79</v>
      </c>
      <c r="S15" t="s">
        <v>75</v>
      </c>
      <c r="T15" t="s">
        <v>171</v>
      </c>
      <c r="U15" t="s">
        <v>28</v>
      </c>
      <c r="V15" t="s">
        <v>29</v>
      </c>
      <c r="W15" t="s">
        <v>32</v>
      </c>
      <c r="X15" s="20" t="s">
        <v>171</v>
      </c>
      <c r="Y15" t="s">
        <v>415</v>
      </c>
      <c r="Z15" t="s">
        <v>171</v>
      </c>
    </row>
    <row r="16" spans="1:38" x14ac:dyDescent="0.25">
      <c r="A16">
        <v>12</v>
      </c>
      <c r="B16" s="54" t="s">
        <v>404</v>
      </c>
      <c r="C16" s="54">
        <v>25</v>
      </c>
      <c r="D16" s="64" t="s">
        <v>150</v>
      </c>
      <c r="E16" s="20" t="s">
        <v>171</v>
      </c>
      <c r="F16" s="64" t="s">
        <v>382</v>
      </c>
      <c r="G16" s="20" t="s">
        <v>171</v>
      </c>
      <c r="H16" s="20"/>
      <c r="I16" s="20"/>
      <c r="J16" s="20"/>
      <c r="T16" t="s">
        <v>171</v>
      </c>
      <c r="U16" t="s">
        <v>28</v>
      </c>
      <c r="V16" t="s">
        <v>29</v>
      </c>
      <c r="W16" t="s">
        <v>33</v>
      </c>
      <c r="X16" s="20" t="s">
        <v>171</v>
      </c>
      <c r="Y16" t="s">
        <v>416</v>
      </c>
      <c r="Z16" t="s">
        <v>171</v>
      </c>
    </row>
    <row r="17" spans="1:26" x14ac:dyDescent="0.25">
      <c r="A17">
        <v>13</v>
      </c>
      <c r="B17" t="s">
        <v>230</v>
      </c>
      <c r="C17">
        <v>4</v>
      </c>
      <c r="D17" s="64" t="s">
        <v>163</v>
      </c>
      <c r="E17" s="20" t="s">
        <v>171</v>
      </c>
      <c r="F17" s="64" t="s">
        <v>400</v>
      </c>
      <c r="G17" s="20" t="s">
        <v>171</v>
      </c>
      <c r="H17" s="20"/>
      <c r="I17" s="20"/>
      <c r="J17" s="20"/>
      <c r="U17" t="s">
        <v>28</v>
      </c>
      <c r="V17" t="s">
        <v>29</v>
      </c>
      <c r="W17" t="s">
        <v>34</v>
      </c>
      <c r="X17" s="20" t="s">
        <v>171</v>
      </c>
      <c r="Y17" t="s">
        <v>417</v>
      </c>
      <c r="Z17" t="s">
        <v>171</v>
      </c>
    </row>
    <row r="18" spans="1:26" x14ac:dyDescent="0.25">
      <c r="A18">
        <v>14</v>
      </c>
      <c r="B18" t="s">
        <v>231</v>
      </c>
      <c r="C18">
        <v>5</v>
      </c>
      <c r="D18" s="65" t="s">
        <v>105</v>
      </c>
      <c r="E18" s="20" t="s">
        <v>171</v>
      </c>
      <c r="F18" s="64" t="s">
        <v>383</v>
      </c>
      <c r="G18" s="20" t="s">
        <v>171</v>
      </c>
      <c r="H18" s="20"/>
      <c r="I18" s="20"/>
      <c r="J18" s="20"/>
      <c r="U18" t="s">
        <v>28</v>
      </c>
      <c r="V18" t="s">
        <v>29</v>
      </c>
      <c r="W18" t="s">
        <v>35</v>
      </c>
      <c r="X18" s="20" t="s">
        <v>171</v>
      </c>
      <c r="Y18" t="s">
        <v>418</v>
      </c>
      <c r="Z18" t="s">
        <v>171</v>
      </c>
    </row>
    <row r="19" spans="1:26" x14ac:dyDescent="0.25">
      <c r="A19">
        <v>15</v>
      </c>
      <c r="B19" t="s">
        <v>232</v>
      </c>
      <c r="C19">
        <v>6</v>
      </c>
      <c r="D19" s="64" t="s">
        <v>98</v>
      </c>
      <c r="E19" s="20" t="s">
        <v>171</v>
      </c>
      <c r="F19" s="64" t="s">
        <v>384</v>
      </c>
      <c r="G19" s="20" t="s">
        <v>171</v>
      </c>
      <c r="H19" s="20"/>
      <c r="I19" s="20"/>
      <c r="J19" s="20"/>
      <c r="U19" t="s">
        <v>28</v>
      </c>
      <c r="V19" t="s">
        <v>29</v>
      </c>
      <c r="W19" t="s">
        <v>36</v>
      </c>
      <c r="X19" s="20" t="s">
        <v>171</v>
      </c>
      <c r="Y19" t="s">
        <v>419</v>
      </c>
      <c r="Z19" t="s">
        <v>171</v>
      </c>
    </row>
    <row r="20" spans="1:26" x14ac:dyDescent="0.25">
      <c r="A20">
        <v>16</v>
      </c>
      <c r="B20" t="s">
        <v>233</v>
      </c>
      <c r="C20">
        <v>7</v>
      </c>
      <c r="D20" s="64" t="s">
        <v>401</v>
      </c>
      <c r="E20" s="20" t="s">
        <v>171</v>
      </c>
      <c r="F20" s="64" t="s">
        <v>385</v>
      </c>
      <c r="G20" s="20" t="s">
        <v>171</v>
      </c>
      <c r="I20" s="20"/>
      <c r="J20" s="20"/>
      <c r="U20" t="s">
        <v>28</v>
      </c>
      <c r="V20" t="s">
        <v>37</v>
      </c>
      <c r="W20" t="s">
        <v>38</v>
      </c>
      <c r="X20" s="20" t="s">
        <v>171</v>
      </c>
      <c r="Y20" t="s">
        <v>420</v>
      </c>
      <c r="Z20" t="s">
        <v>171</v>
      </c>
    </row>
    <row r="21" spans="1:26" x14ac:dyDescent="0.25">
      <c r="A21">
        <v>17</v>
      </c>
      <c r="B21" t="s">
        <v>234</v>
      </c>
      <c r="C21">
        <v>8</v>
      </c>
      <c r="D21" s="20"/>
      <c r="E21" s="20"/>
      <c r="F21" s="64" t="s">
        <v>386</v>
      </c>
      <c r="G21" s="20" t="s">
        <v>171</v>
      </c>
      <c r="I21" s="20"/>
      <c r="J21" s="20"/>
      <c r="U21" t="s">
        <v>28</v>
      </c>
      <c r="V21" t="s">
        <v>37</v>
      </c>
      <c r="W21" t="s">
        <v>39</v>
      </c>
      <c r="X21" s="20" t="s">
        <v>171</v>
      </c>
      <c r="Y21" t="s">
        <v>421</v>
      </c>
      <c r="Z21" t="s">
        <v>171</v>
      </c>
    </row>
    <row r="22" spans="1:26" x14ac:dyDescent="0.25">
      <c r="A22">
        <v>18</v>
      </c>
      <c r="B22" t="s">
        <v>235</v>
      </c>
      <c r="C22">
        <v>9</v>
      </c>
      <c r="D22" s="20"/>
      <c r="E22" s="20"/>
      <c r="F22" s="64" t="s">
        <v>402</v>
      </c>
      <c r="G22" s="20" t="s">
        <v>171</v>
      </c>
      <c r="H22" s="20"/>
      <c r="I22" s="20"/>
      <c r="J22" s="20"/>
      <c r="U22" t="s">
        <v>28</v>
      </c>
      <c r="V22" t="s">
        <v>37</v>
      </c>
      <c r="W22" t="s">
        <v>40</v>
      </c>
      <c r="X22" s="20" t="s">
        <v>171</v>
      </c>
      <c r="Y22" t="s">
        <v>422</v>
      </c>
      <c r="Z22" t="s">
        <v>171</v>
      </c>
    </row>
    <row r="23" spans="1:26" x14ac:dyDescent="0.25">
      <c r="A23">
        <v>19</v>
      </c>
      <c r="B23" t="s">
        <v>236</v>
      </c>
      <c r="C23">
        <v>10</v>
      </c>
      <c r="D23" s="20"/>
      <c r="E23" s="20"/>
      <c r="F23" s="64" t="s">
        <v>387</v>
      </c>
      <c r="G23" s="20" t="s">
        <v>171</v>
      </c>
      <c r="H23" s="20"/>
      <c r="I23" s="20"/>
      <c r="J23" s="20"/>
      <c r="U23" t="s">
        <v>28</v>
      </c>
      <c r="V23" t="s">
        <v>37</v>
      </c>
      <c r="W23" t="s">
        <v>41</v>
      </c>
      <c r="X23" s="20" t="s">
        <v>171</v>
      </c>
      <c r="Y23" t="s">
        <v>423</v>
      </c>
      <c r="Z23" t="s">
        <v>171</v>
      </c>
    </row>
    <row r="24" spans="1:26" x14ac:dyDescent="0.25">
      <c r="A24">
        <v>20</v>
      </c>
      <c r="B24" t="s">
        <v>237</v>
      </c>
      <c r="C24">
        <v>11</v>
      </c>
      <c r="D24" s="20"/>
      <c r="E24" s="20"/>
      <c r="F24" s="64" t="s">
        <v>388</v>
      </c>
      <c r="G24" s="20" t="s">
        <v>171</v>
      </c>
      <c r="H24" s="20"/>
      <c r="I24" s="20"/>
      <c r="J24" s="20"/>
      <c r="U24" t="s">
        <v>28</v>
      </c>
      <c r="V24" t="s">
        <v>37</v>
      </c>
      <c r="W24" t="s">
        <v>42</v>
      </c>
      <c r="X24" s="20" t="s">
        <v>171</v>
      </c>
      <c r="Y24" t="s">
        <v>424</v>
      </c>
      <c r="Z24" t="s">
        <v>171</v>
      </c>
    </row>
    <row r="25" spans="1:26" x14ac:dyDescent="0.25">
      <c r="A25">
        <v>21</v>
      </c>
      <c r="B25" t="s">
        <v>238</v>
      </c>
      <c r="C25">
        <v>12</v>
      </c>
      <c r="D25" s="20"/>
      <c r="E25" s="20"/>
      <c r="F25" s="64" t="s">
        <v>381</v>
      </c>
      <c r="G25" s="20" t="s">
        <v>171</v>
      </c>
      <c r="H25" s="20"/>
      <c r="I25" s="20"/>
      <c r="J25" s="20"/>
      <c r="U25" t="s">
        <v>28</v>
      </c>
      <c r="V25" t="s">
        <v>37</v>
      </c>
      <c r="W25" t="s">
        <v>43</v>
      </c>
      <c r="X25" s="20" t="s">
        <v>171</v>
      </c>
      <c r="Y25" t="s">
        <v>425</v>
      </c>
      <c r="Z25" t="s">
        <v>171</v>
      </c>
    </row>
    <row r="26" spans="1:26" x14ac:dyDescent="0.25">
      <c r="A26">
        <v>22</v>
      </c>
      <c r="B26" t="s">
        <v>239</v>
      </c>
      <c r="C26">
        <v>13</v>
      </c>
      <c r="D26" s="20"/>
      <c r="E26" s="20"/>
      <c r="F26" s="64" t="s">
        <v>377</v>
      </c>
      <c r="G26" s="20" t="s">
        <v>171</v>
      </c>
      <c r="H26" s="20"/>
      <c r="I26" s="20"/>
      <c r="J26" s="20"/>
      <c r="U26" t="s">
        <v>28</v>
      </c>
      <c r="V26" t="s">
        <v>37</v>
      </c>
      <c r="W26" t="s">
        <v>44</v>
      </c>
      <c r="X26" s="20" t="s">
        <v>171</v>
      </c>
      <c r="Y26" t="s">
        <v>426</v>
      </c>
      <c r="Z26" t="s">
        <v>171</v>
      </c>
    </row>
    <row r="27" spans="1:26" x14ac:dyDescent="0.25">
      <c r="A27">
        <v>23</v>
      </c>
      <c r="B27" t="s">
        <v>290</v>
      </c>
      <c r="C27">
        <v>14</v>
      </c>
      <c r="D27" s="20"/>
      <c r="E27" s="20"/>
      <c r="F27" s="64" t="s">
        <v>389</v>
      </c>
      <c r="G27" s="20" t="s">
        <v>171</v>
      </c>
      <c r="H27" s="20"/>
      <c r="I27" s="20"/>
      <c r="J27" s="20"/>
      <c r="U27" t="s">
        <v>28</v>
      </c>
      <c r="V27" t="s">
        <v>37</v>
      </c>
      <c r="W27" t="s">
        <v>45</v>
      </c>
      <c r="X27" s="20" t="s">
        <v>171</v>
      </c>
      <c r="Y27" t="s">
        <v>427</v>
      </c>
      <c r="Z27" t="s">
        <v>171</v>
      </c>
    </row>
    <row r="28" spans="1:26" x14ac:dyDescent="0.25">
      <c r="A28">
        <v>24</v>
      </c>
      <c r="B28" t="s">
        <v>240</v>
      </c>
      <c r="C28">
        <v>15</v>
      </c>
      <c r="D28" s="20"/>
      <c r="E28" s="20"/>
      <c r="F28" s="64" t="s">
        <v>390</v>
      </c>
      <c r="G28" s="20" t="s">
        <v>171</v>
      </c>
      <c r="H28" s="20"/>
      <c r="I28" s="20"/>
      <c r="J28" s="20"/>
      <c r="U28" t="s">
        <v>28</v>
      </c>
      <c r="V28" t="s">
        <v>37</v>
      </c>
      <c r="W28" t="s">
        <v>46</v>
      </c>
      <c r="X28" s="20" t="s">
        <v>171</v>
      </c>
      <c r="Y28" t="s">
        <v>428</v>
      </c>
      <c r="Z28" t="s">
        <v>171</v>
      </c>
    </row>
    <row r="29" spans="1:26" x14ac:dyDescent="0.25">
      <c r="A29">
        <v>25</v>
      </c>
      <c r="B29" t="s">
        <v>241</v>
      </c>
      <c r="C29">
        <v>16</v>
      </c>
      <c r="D29" s="20"/>
      <c r="E29" s="20"/>
      <c r="F29" s="64" t="s">
        <v>391</v>
      </c>
      <c r="G29" s="20" t="s">
        <v>171</v>
      </c>
      <c r="H29" s="20"/>
      <c r="I29" s="20"/>
      <c r="J29" s="20"/>
      <c r="U29" t="s">
        <v>28</v>
      </c>
      <c r="V29" t="s">
        <v>37</v>
      </c>
      <c r="W29" t="s">
        <v>47</v>
      </c>
      <c r="X29" s="20" t="s">
        <v>171</v>
      </c>
      <c r="Y29" t="s">
        <v>429</v>
      </c>
      <c r="Z29" t="s">
        <v>171</v>
      </c>
    </row>
    <row r="30" spans="1:26" x14ac:dyDescent="0.25">
      <c r="A30">
        <v>26</v>
      </c>
      <c r="B30" t="s">
        <v>242</v>
      </c>
      <c r="C30">
        <v>17</v>
      </c>
      <c r="D30" s="20"/>
      <c r="E30" s="20"/>
      <c r="F30" s="64" t="s">
        <v>144</v>
      </c>
      <c r="G30" s="20" t="s">
        <v>171</v>
      </c>
      <c r="H30" s="20"/>
      <c r="I30" s="20"/>
      <c r="J30" s="20"/>
      <c r="U30" t="s">
        <v>28</v>
      </c>
      <c r="V30" t="s">
        <v>37</v>
      </c>
      <c r="W30" t="s">
        <v>48</v>
      </c>
      <c r="X30" s="20" t="s">
        <v>171</v>
      </c>
      <c r="Y30" t="s">
        <v>430</v>
      </c>
      <c r="Z30" t="s">
        <v>171</v>
      </c>
    </row>
    <row r="31" spans="1:26" x14ac:dyDescent="0.25">
      <c r="A31">
        <v>27</v>
      </c>
      <c r="B31" t="s">
        <v>243</v>
      </c>
      <c r="C31">
        <v>18</v>
      </c>
      <c r="D31" s="20"/>
      <c r="E31" s="20"/>
      <c r="F31" s="64" t="s">
        <v>403</v>
      </c>
      <c r="G31" s="20" t="s">
        <v>171</v>
      </c>
      <c r="H31" s="20"/>
      <c r="I31" s="20"/>
      <c r="J31" s="20"/>
      <c r="U31" t="s">
        <v>28</v>
      </c>
      <c r="V31" t="s">
        <v>49</v>
      </c>
      <c r="W31" t="s">
        <v>50</v>
      </c>
      <c r="X31" s="20" t="s">
        <v>171</v>
      </c>
      <c r="Y31" t="s">
        <v>431</v>
      </c>
      <c r="Z31" t="s">
        <v>171</v>
      </c>
    </row>
    <row r="32" spans="1:26" x14ac:dyDescent="0.25">
      <c r="A32">
        <v>28</v>
      </c>
      <c r="B32" t="s">
        <v>244</v>
      </c>
      <c r="C32">
        <v>19</v>
      </c>
      <c r="D32" s="20"/>
      <c r="E32" s="20"/>
      <c r="G32" s="20"/>
      <c r="H32" s="20"/>
      <c r="I32" s="20"/>
      <c r="J32" s="20"/>
      <c r="U32" t="s">
        <v>28</v>
      </c>
      <c r="V32" t="s">
        <v>49</v>
      </c>
      <c r="W32" t="s">
        <v>51</v>
      </c>
      <c r="X32" s="20" t="s">
        <v>171</v>
      </c>
      <c r="Y32" t="s">
        <v>432</v>
      </c>
      <c r="Z32" t="s">
        <v>171</v>
      </c>
    </row>
    <row r="33" spans="1:26" x14ac:dyDescent="0.25">
      <c r="A33">
        <v>29</v>
      </c>
      <c r="B33" t="s">
        <v>245</v>
      </c>
      <c r="C33">
        <v>20</v>
      </c>
      <c r="D33" s="20"/>
      <c r="E33" s="20"/>
      <c r="G33" s="20"/>
      <c r="H33" s="20"/>
      <c r="I33" s="20"/>
      <c r="J33" s="20"/>
      <c r="U33" t="s">
        <v>28</v>
      </c>
      <c r="V33" t="s">
        <v>49</v>
      </c>
      <c r="W33" t="s">
        <v>52</v>
      </c>
      <c r="X33" s="20" t="s">
        <v>171</v>
      </c>
      <c r="Y33" t="s">
        <v>433</v>
      </c>
      <c r="Z33" t="s">
        <v>171</v>
      </c>
    </row>
    <row r="34" spans="1:26" x14ac:dyDescent="0.25">
      <c r="A34">
        <v>30</v>
      </c>
      <c r="B34" t="s">
        <v>246</v>
      </c>
      <c r="C34">
        <v>21</v>
      </c>
      <c r="D34" s="20"/>
      <c r="E34" s="20"/>
      <c r="G34" s="20"/>
      <c r="H34" s="20"/>
      <c r="I34" s="20"/>
      <c r="J34" s="20"/>
      <c r="U34" t="s">
        <v>28</v>
      </c>
      <c r="V34" t="s">
        <v>49</v>
      </c>
      <c r="W34" t="s">
        <v>53</v>
      </c>
      <c r="X34" s="20" t="s">
        <v>171</v>
      </c>
      <c r="Y34" t="s">
        <v>434</v>
      </c>
      <c r="Z34" t="s">
        <v>171</v>
      </c>
    </row>
    <row r="35" spans="1:26" x14ac:dyDescent="0.25">
      <c r="A35">
        <v>31</v>
      </c>
      <c r="B35" t="s">
        <v>247</v>
      </c>
      <c r="C35">
        <v>22</v>
      </c>
      <c r="D35" s="20"/>
      <c r="E35" s="20"/>
      <c r="G35" s="20"/>
      <c r="H35" s="20"/>
      <c r="I35" s="20"/>
      <c r="J35" s="20"/>
      <c r="U35" t="s">
        <v>28</v>
      </c>
      <c r="V35" t="s">
        <v>49</v>
      </c>
      <c r="W35" t="s">
        <v>54</v>
      </c>
      <c r="X35" s="20" t="s">
        <v>171</v>
      </c>
      <c r="Y35" t="s">
        <v>435</v>
      </c>
      <c r="Z35" t="s">
        <v>171</v>
      </c>
    </row>
    <row r="36" spans="1:26" x14ac:dyDescent="0.25">
      <c r="A36">
        <v>32</v>
      </c>
      <c r="B36" t="s">
        <v>248</v>
      </c>
      <c r="C36">
        <v>23</v>
      </c>
      <c r="D36" s="20"/>
      <c r="E36" s="20"/>
      <c r="G36" s="20"/>
      <c r="H36" s="20"/>
      <c r="I36" s="20"/>
      <c r="J36" s="20"/>
      <c r="U36" t="s">
        <v>28</v>
      </c>
      <c r="V36" t="s">
        <v>309</v>
      </c>
      <c r="W36" t="s">
        <v>55</v>
      </c>
      <c r="X36" s="20" t="s">
        <v>171</v>
      </c>
      <c r="Z36" t="s">
        <v>171</v>
      </c>
    </row>
    <row r="37" spans="1:26" x14ac:dyDescent="0.25">
      <c r="A37">
        <v>33</v>
      </c>
      <c r="B37" t="s">
        <v>249</v>
      </c>
      <c r="C37">
        <v>24</v>
      </c>
      <c r="D37" s="20"/>
      <c r="E37" s="20"/>
      <c r="G37" s="20"/>
      <c r="H37" s="20"/>
      <c r="I37" s="20"/>
      <c r="J37" s="20"/>
      <c r="U37" t="s">
        <v>28</v>
      </c>
      <c r="V37" t="s">
        <v>309</v>
      </c>
      <c r="W37" t="s">
        <v>56</v>
      </c>
      <c r="X37" s="20" t="s">
        <v>171</v>
      </c>
    </row>
    <row r="38" spans="1:26" x14ac:dyDescent="0.25">
      <c r="A38">
        <v>34</v>
      </c>
      <c r="B38" t="s">
        <v>250</v>
      </c>
      <c r="C38">
        <v>25</v>
      </c>
      <c r="D38" s="20"/>
      <c r="E38" s="20"/>
      <c r="G38" s="20"/>
      <c r="H38" s="20"/>
      <c r="I38" s="20"/>
      <c r="J38" s="20"/>
      <c r="U38" t="s">
        <v>28</v>
      </c>
      <c r="V38" t="s">
        <v>309</v>
      </c>
      <c r="W38" t="s">
        <v>300</v>
      </c>
      <c r="X38" s="20" t="s">
        <v>171</v>
      </c>
    </row>
    <row r="39" spans="1:26" x14ac:dyDescent="0.25">
      <c r="A39">
        <v>35</v>
      </c>
      <c r="B39" t="s">
        <v>251</v>
      </c>
      <c r="C39">
        <v>26</v>
      </c>
      <c r="D39" s="20"/>
      <c r="E39" s="20"/>
      <c r="G39" s="20"/>
      <c r="H39" s="20"/>
      <c r="I39" s="20"/>
      <c r="J39" s="20"/>
      <c r="U39" t="s">
        <v>28</v>
      </c>
      <c r="V39" t="s">
        <v>309</v>
      </c>
      <c r="W39" t="s">
        <v>299</v>
      </c>
      <c r="X39" s="20" t="s">
        <v>171</v>
      </c>
    </row>
    <row r="40" spans="1:26" x14ac:dyDescent="0.25">
      <c r="A40">
        <v>36</v>
      </c>
      <c r="B40" t="s">
        <v>252</v>
      </c>
      <c r="C40">
        <v>27</v>
      </c>
      <c r="D40" s="20"/>
      <c r="E40" s="20"/>
      <c r="G40" s="20"/>
      <c r="H40" s="20"/>
      <c r="I40" s="20"/>
      <c r="J40" s="20"/>
      <c r="U40" t="s">
        <v>28</v>
      </c>
      <c r="V40" t="s">
        <v>309</v>
      </c>
      <c r="W40" t="s">
        <v>57</v>
      </c>
      <c r="X40" s="20" t="s">
        <v>171</v>
      </c>
    </row>
    <row r="41" spans="1:26" x14ac:dyDescent="0.25">
      <c r="A41">
        <v>37</v>
      </c>
      <c r="B41" t="s">
        <v>253</v>
      </c>
      <c r="C41">
        <v>28</v>
      </c>
      <c r="D41" s="20"/>
      <c r="E41" s="20"/>
      <c r="G41" s="20"/>
      <c r="H41" s="20"/>
      <c r="I41" s="20"/>
      <c r="J41" s="20"/>
      <c r="U41" t="s">
        <v>28</v>
      </c>
      <c r="V41" t="s">
        <v>309</v>
      </c>
      <c r="W41" t="s">
        <v>58</v>
      </c>
      <c r="X41" s="20" t="s">
        <v>171</v>
      </c>
    </row>
    <row r="42" spans="1:26" x14ac:dyDescent="0.25">
      <c r="A42">
        <v>38</v>
      </c>
      <c r="B42" t="s">
        <v>254</v>
      </c>
      <c r="C42">
        <v>29</v>
      </c>
      <c r="D42" s="20"/>
      <c r="E42" s="20"/>
      <c r="G42" s="20"/>
      <c r="H42" s="20"/>
      <c r="I42" s="20"/>
      <c r="J42" s="20"/>
      <c r="U42" t="s">
        <v>79</v>
      </c>
      <c r="V42" t="s">
        <v>59</v>
      </c>
      <c r="W42" t="s">
        <v>60</v>
      </c>
      <c r="X42" s="20" t="s">
        <v>171</v>
      </c>
    </row>
    <row r="43" spans="1:26" x14ac:dyDescent="0.25">
      <c r="A43">
        <v>39</v>
      </c>
      <c r="B43" t="s">
        <v>255</v>
      </c>
      <c r="C43">
        <v>30</v>
      </c>
      <c r="D43" s="20"/>
      <c r="E43" s="20"/>
      <c r="G43" s="20"/>
      <c r="H43" s="20"/>
      <c r="I43" s="20"/>
      <c r="J43" s="20"/>
      <c r="U43" t="s">
        <v>79</v>
      </c>
      <c r="V43" t="s">
        <v>59</v>
      </c>
      <c r="W43" t="s">
        <v>61</v>
      </c>
      <c r="X43" s="20" t="s">
        <v>171</v>
      </c>
    </row>
    <row r="44" spans="1:26" x14ac:dyDescent="0.25">
      <c r="A44">
        <v>40</v>
      </c>
      <c r="B44" t="s">
        <v>256</v>
      </c>
      <c r="C44">
        <v>31</v>
      </c>
      <c r="D44" s="20"/>
      <c r="E44" s="20"/>
      <c r="G44" s="20"/>
      <c r="H44" s="20"/>
      <c r="I44" s="20"/>
      <c r="J44" s="20"/>
      <c r="U44" t="s">
        <v>79</v>
      </c>
      <c r="V44" t="s">
        <v>59</v>
      </c>
      <c r="W44" t="s">
        <v>62</v>
      </c>
      <c r="X44" s="20" t="s">
        <v>171</v>
      </c>
    </row>
    <row r="45" spans="1:26" x14ac:dyDescent="0.25">
      <c r="A45">
        <v>41</v>
      </c>
      <c r="B45" t="s">
        <v>257</v>
      </c>
      <c r="C45">
        <v>32</v>
      </c>
      <c r="D45" s="20"/>
      <c r="E45" s="20"/>
      <c r="G45" s="20"/>
      <c r="H45" s="20"/>
      <c r="I45" s="20"/>
      <c r="J45" s="20"/>
      <c r="U45" t="s">
        <v>79</v>
      </c>
      <c r="V45" t="s">
        <v>59</v>
      </c>
      <c r="W45" t="s">
        <v>63</v>
      </c>
      <c r="X45" s="20" t="s">
        <v>171</v>
      </c>
    </row>
    <row r="46" spans="1:26" x14ac:dyDescent="0.25">
      <c r="A46">
        <v>42</v>
      </c>
      <c r="B46" t="s">
        <v>258</v>
      </c>
      <c r="C46">
        <v>33</v>
      </c>
      <c r="D46" s="20"/>
      <c r="E46" s="20"/>
      <c r="G46" s="20"/>
      <c r="H46" s="20"/>
      <c r="I46" s="20"/>
      <c r="J46" s="20"/>
      <c r="U46" t="s">
        <v>79</v>
      </c>
      <c r="V46" t="s">
        <v>59</v>
      </c>
      <c r="W46" t="s">
        <v>64</v>
      </c>
      <c r="X46" s="20" t="s">
        <v>171</v>
      </c>
    </row>
    <row r="47" spans="1:26" x14ac:dyDescent="0.25">
      <c r="A47">
        <v>43</v>
      </c>
      <c r="B47" t="s">
        <v>259</v>
      </c>
      <c r="C47">
        <v>34</v>
      </c>
      <c r="D47" s="20"/>
      <c r="E47" s="20"/>
      <c r="G47" s="20"/>
      <c r="H47" s="20"/>
      <c r="I47" s="20"/>
      <c r="J47" s="20"/>
      <c r="U47" t="s">
        <v>79</v>
      </c>
      <c r="V47" t="s">
        <v>59</v>
      </c>
      <c r="W47" t="s">
        <v>65</v>
      </c>
      <c r="X47" s="20" t="s">
        <v>171</v>
      </c>
    </row>
    <row r="48" spans="1:26" x14ac:dyDescent="0.25">
      <c r="A48">
        <v>44</v>
      </c>
      <c r="B48" t="s">
        <v>260</v>
      </c>
      <c r="C48">
        <v>35</v>
      </c>
      <c r="D48" s="20"/>
      <c r="E48" s="20"/>
      <c r="G48" s="20"/>
      <c r="H48" s="20"/>
      <c r="I48" s="20"/>
      <c r="J48" s="20"/>
      <c r="U48" t="s">
        <v>79</v>
      </c>
      <c r="V48" t="s">
        <v>59</v>
      </c>
      <c r="W48" t="s">
        <v>66</v>
      </c>
      <c r="X48" s="20" t="s">
        <v>171</v>
      </c>
    </row>
    <row r="49" spans="1:24" x14ac:dyDescent="0.25">
      <c r="A49">
        <v>45</v>
      </c>
      <c r="B49" t="s">
        <v>261</v>
      </c>
      <c r="C49">
        <v>36</v>
      </c>
      <c r="D49" s="20"/>
      <c r="E49" s="20"/>
      <c r="G49" s="20"/>
      <c r="H49" s="20"/>
      <c r="I49" s="20"/>
      <c r="J49" s="20"/>
      <c r="U49" t="s">
        <v>79</v>
      </c>
      <c r="V49" t="s">
        <v>59</v>
      </c>
      <c r="W49" t="s">
        <v>67</v>
      </c>
      <c r="X49" s="20" t="s">
        <v>171</v>
      </c>
    </row>
    <row r="50" spans="1:24" x14ac:dyDescent="0.25">
      <c r="A50">
        <v>46</v>
      </c>
      <c r="B50" t="s">
        <v>262</v>
      </c>
      <c r="C50">
        <v>37</v>
      </c>
      <c r="D50" s="20"/>
      <c r="E50" s="20"/>
      <c r="G50" s="20"/>
      <c r="H50" s="20"/>
      <c r="I50" s="20"/>
      <c r="J50" s="20"/>
      <c r="U50" t="s">
        <v>79</v>
      </c>
      <c r="V50" t="s">
        <v>56</v>
      </c>
      <c r="W50" t="s">
        <v>68</v>
      </c>
      <c r="X50" s="20" t="s">
        <v>171</v>
      </c>
    </row>
    <row r="51" spans="1:24" x14ac:dyDescent="0.25">
      <c r="A51">
        <v>47</v>
      </c>
      <c r="B51" t="s">
        <v>263</v>
      </c>
      <c r="C51">
        <v>38</v>
      </c>
      <c r="D51" s="20"/>
      <c r="E51" s="20"/>
      <c r="G51" s="20"/>
      <c r="H51" s="20"/>
      <c r="I51" s="20"/>
      <c r="J51" s="20"/>
      <c r="U51" t="s">
        <v>79</v>
      </c>
      <c r="V51" t="s">
        <v>56</v>
      </c>
      <c r="W51" t="s">
        <v>69</v>
      </c>
      <c r="X51" s="20" t="s">
        <v>171</v>
      </c>
    </row>
    <row r="52" spans="1:24" x14ac:dyDescent="0.25">
      <c r="A52">
        <v>48</v>
      </c>
      <c r="B52" t="s">
        <v>291</v>
      </c>
      <c r="C52">
        <v>39</v>
      </c>
      <c r="D52" s="20"/>
      <c r="E52" s="20"/>
      <c r="G52" s="20"/>
      <c r="H52" s="20"/>
      <c r="I52" s="20"/>
      <c r="J52" s="20"/>
      <c r="U52" t="s">
        <v>79</v>
      </c>
      <c r="V52" t="s">
        <v>56</v>
      </c>
      <c r="W52" t="s">
        <v>70</v>
      </c>
      <c r="X52" s="20" t="s">
        <v>171</v>
      </c>
    </row>
    <row r="53" spans="1:24" x14ac:dyDescent="0.25">
      <c r="A53">
        <v>49</v>
      </c>
      <c r="B53" t="s">
        <v>264</v>
      </c>
      <c r="C53">
        <v>40</v>
      </c>
      <c r="D53" s="20"/>
      <c r="E53" s="20"/>
      <c r="G53" s="20"/>
      <c r="H53" s="20"/>
      <c r="I53" s="20"/>
      <c r="J53" s="20"/>
      <c r="U53" t="s">
        <v>79</v>
      </c>
      <c r="V53" t="s">
        <v>56</v>
      </c>
      <c r="W53" t="s">
        <v>71</v>
      </c>
      <c r="X53" s="20" t="s">
        <v>171</v>
      </c>
    </row>
    <row r="54" spans="1:24" x14ac:dyDescent="0.25">
      <c r="A54">
        <v>50</v>
      </c>
      <c r="B54" t="s">
        <v>265</v>
      </c>
      <c r="C54">
        <v>41</v>
      </c>
      <c r="D54" s="20"/>
      <c r="E54" s="20"/>
      <c r="G54" s="20"/>
      <c r="I54" s="20"/>
      <c r="J54" s="20"/>
      <c r="U54" t="s">
        <v>79</v>
      </c>
      <c r="V54" t="s">
        <v>72</v>
      </c>
      <c r="W54" t="s">
        <v>73</v>
      </c>
      <c r="X54" s="20" t="s">
        <v>171</v>
      </c>
    </row>
    <row r="55" spans="1:24" x14ac:dyDescent="0.25">
      <c r="A55">
        <v>51</v>
      </c>
      <c r="B55" t="s">
        <v>266</v>
      </c>
      <c r="C55">
        <v>42</v>
      </c>
      <c r="D55" s="20"/>
      <c r="E55" s="20"/>
      <c r="G55" s="20"/>
      <c r="I55" s="20"/>
      <c r="J55" s="20"/>
      <c r="U55" t="s">
        <v>79</v>
      </c>
      <c r="V55" t="s">
        <v>72</v>
      </c>
      <c r="W55" t="s">
        <v>74</v>
      </c>
      <c r="X55" s="20" t="s">
        <v>171</v>
      </c>
    </row>
    <row r="56" spans="1:24" x14ac:dyDescent="0.25">
      <c r="A56">
        <v>52</v>
      </c>
      <c r="B56" t="s">
        <v>267</v>
      </c>
      <c r="C56">
        <v>43</v>
      </c>
      <c r="D56" s="20"/>
      <c r="E56" s="20"/>
      <c r="G56" s="20"/>
      <c r="I56" s="20"/>
      <c r="J56" s="20"/>
      <c r="U56" t="s">
        <v>79</v>
      </c>
      <c r="V56" t="s">
        <v>72</v>
      </c>
      <c r="W56" t="s">
        <v>297</v>
      </c>
      <c r="X56" s="20" t="s">
        <v>171</v>
      </c>
    </row>
    <row r="57" spans="1:24" x14ac:dyDescent="0.25">
      <c r="A57">
        <v>53</v>
      </c>
      <c r="B57" t="s">
        <v>268</v>
      </c>
      <c r="C57">
        <v>44</v>
      </c>
      <c r="G57" s="20"/>
      <c r="U57" t="s">
        <v>79</v>
      </c>
      <c r="V57" t="s">
        <v>75</v>
      </c>
      <c r="W57" t="s">
        <v>75</v>
      </c>
      <c r="X57" s="20" t="s">
        <v>171</v>
      </c>
    </row>
    <row r="58" spans="1:24" x14ac:dyDescent="0.25">
      <c r="A58">
        <v>54</v>
      </c>
      <c r="B58" t="s">
        <v>269</v>
      </c>
      <c r="C58">
        <v>45</v>
      </c>
      <c r="G58" s="20"/>
      <c r="U58" t="s">
        <v>79</v>
      </c>
      <c r="V58" t="s">
        <v>75</v>
      </c>
      <c r="W58" t="s">
        <v>298</v>
      </c>
      <c r="X58" s="20" t="s">
        <v>171</v>
      </c>
    </row>
    <row r="59" spans="1:24" x14ac:dyDescent="0.25">
      <c r="A59">
        <v>55</v>
      </c>
      <c r="B59" t="s">
        <v>270</v>
      </c>
      <c r="C59">
        <v>46</v>
      </c>
    </row>
    <row r="60" spans="1:24" x14ac:dyDescent="0.25">
      <c r="A60">
        <v>56</v>
      </c>
      <c r="B60" t="s">
        <v>271</v>
      </c>
      <c r="C60">
        <v>47</v>
      </c>
    </row>
    <row r="61" spans="1:24" x14ac:dyDescent="0.25">
      <c r="A61">
        <v>57</v>
      </c>
      <c r="B61" t="s">
        <v>272</v>
      </c>
      <c r="C61">
        <v>48</v>
      </c>
    </row>
    <row r="62" spans="1:24" x14ac:dyDescent="0.25">
      <c r="A62">
        <v>58</v>
      </c>
      <c r="B62" t="s">
        <v>273</v>
      </c>
      <c r="C62">
        <v>49</v>
      </c>
    </row>
    <row r="63" spans="1:24" x14ac:dyDescent="0.25">
      <c r="A63">
        <v>59</v>
      </c>
      <c r="B63" t="s">
        <v>274</v>
      </c>
      <c r="C63">
        <v>50</v>
      </c>
    </row>
    <row r="64" spans="1:24"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sortState ref="F4:F59">
    <sortCondition ref="F4"/>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149"/>
  <sheetViews>
    <sheetView zoomScale="80" zoomScaleNormal="80" zoomScalePageLayoutView="80" workbookViewId="0">
      <selection activeCell="K1" sqref="K1"/>
    </sheetView>
  </sheetViews>
  <sheetFormatPr baseColWidth="10" defaultRowHeight="15" x14ac:dyDescent="0.25"/>
  <cols>
    <col min="6" max="6" width="47.85546875" bestFit="1" customWidth="1"/>
    <col min="8" max="8" width="51.28515625" bestFit="1" customWidth="1"/>
    <col min="11" max="11" width="42" bestFit="1" customWidth="1"/>
    <col min="15" max="15" width="11.28515625" bestFit="1" customWidth="1"/>
    <col min="16" max="16" width="2.28515625" bestFit="1" customWidth="1"/>
    <col min="17" max="17" width="3.42578125" bestFit="1" customWidth="1"/>
    <col min="18" max="18" width="4.42578125" bestFit="1" customWidth="1"/>
  </cols>
  <sheetData>
    <row r="1" spans="1:23" x14ac:dyDescent="0.25">
      <c r="A1" t="s">
        <v>159</v>
      </c>
      <c r="F1" t="s">
        <v>159</v>
      </c>
      <c r="G1">
        <v>1</v>
      </c>
      <c r="H1" t="str">
        <f>"* " &amp; F1 &amp; " *"</f>
        <v>* Tema *</v>
      </c>
      <c r="K1" s="19" t="s">
        <v>292</v>
      </c>
      <c r="U1" t="s">
        <v>314</v>
      </c>
      <c r="V1" t="s">
        <v>315</v>
      </c>
      <c r="W1" t="str">
        <f>V1 &amp; "=" &amp; U1</f>
        <v xml:space="preserve"> txtCuotasYAporta.Text=.Cells(lngRenglonDatos + 1, lngColumnaAnio + cboPeriodo.ListIndex).Value </v>
      </c>
    </row>
    <row r="2" spans="1:23" x14ac:dyDescent="0.25">
      <c r="A2" t="s">
        <v>158</v>
      </c>
      <c r="F2" t="s">
        <v>158</v>
      </c>
      <c r="G2">
        <v>2</v>
      </c>
      <c r="H2" t="str">
        <f t="shared" ref="H2:H61" si="0">"* " &amp; F2 &amp; " *"</f>
        <v>* Información *</v>
      </c>
      <c r="K2" s="20" t="s">
        <v>84</v>
      </c>
      <c r="O2" t="s">
        <v>293</v>
      </c>
      <c r="P2">
        <v>2</v>
      </c>
      <c r="Q2">
        <v>65</v>
      </c>
      <c r="R2">
        <f>P2*Q2</f>
        <v>130</v>
      </c>
      <c r="U2" t="s">
        <v>316</v>
      </c>
      <c r="V2" t="s">
        <v>317</v>
      </c>
      <c r="W2" t="str">
        <f t="shared" ref="W2:W31" si="1">V2 &amp; "=" &amp; U2</f>
        <v xml:space="preserve"> txtContribucDeMejoras.Text=  .Cells(lngRenglonDatos + 2, lngColumnaAnio + cboPeriodo.ListIndex).Value </v>
      </c>
    </row>
    <row r="3" spans="1:23" x14ac:dyDescent="0.25">
      <c r="A3" t="s">
        <v>4</v>
      </c>
      <c r="F3" t="s">
        <v>4</v>
      </c>
      <c r="G3">
        <v>3</v>
      </c>
      <c r="H3" t="str">
        <f t="shared" si="0"/>
        <v>* Concepto *</v>
      </c>
      <c r="K3" s="20" t="s">
        <v>86</v>
      </c>
      <c r="O3" t="s">
        <v>295</v>
      </c>
      <c r="P3">
        <v>3</v>
      </c>
      <c r="Q3">
        <v>20</v>
      </c>
      <c r="R3">
        <f>P3*Q3</f>
        <v>60</v>
      </c>
      <c r="U3" t="s">
        <v>318</v>
      </c>
      <c r="V3" t="s">
        <v>319</v>
      </c>
      <c r="W3" t="str">
        <f t="shared" si="1"/>
        <v xml:space="preserve"> txtDerechos.Text=  .Cells(lngRenglonDatos + 3, lngColumnaAnio + cboPeriodo.ListIndex).Value </v>
      </c>
    </row>
    <row r="4" spans="1:23" x14ac:dyDescent="0.25">
      <c r="A4" t="s">
        <v>5</v>
      </c>
      <c r="F4" t="s">
        <v>5</v>
      </c>
      <c r="G4">
        <v>4</v>
      </c>
      <c r="H4" t="str">
        <f t="shared" si="0"/>
        <v>* Acreedor o Prestador de Servicio / Subconcepto *</v>
      </c>
      <c r="K4" s="20" t="s">
        <v>376</v>
      </c>
      <c r="O4" t="s">
        <v>294</v>
      </c>
      <c r="P4">
        <v>4</v>
      </c>
      <c r="Q4">
        <v>8</v>
      </c>
      <c r="R4">
        <f>P4*Q4</f>
        <v>32</v>
      </c>
      <c r="U4" t="s">
        <v>320</v>
      </c>
      <c r="V4" t="s">
        <v>321</v>
      </c>
      <c r="W4" t="str">
        <f t="shared" si="1"/>
        <v xml:space="preserve"> txtProductos.Text=  .Cells(lngRenglonDatos + 4, lngColumnaAnio + cboPeriodo.ListIndex).Value </v>
      </c>
    </row>
    <row r="5" spans="1:23" x14ac:dyDescent="0.25">
      <c r="A5" t="s">
        <v>80</v>
      </c>
      <c r="F5" t="s">
        <v>80</v>
      </c>
      <c r="G5">
        <v>5</v>
      </c>
      <c r="H5" t="str">
        <f t="shared" si="0"/>
        <v>* Clave de Registro ante la SHCP *</v>
      </c>
      <c r="K5" s="20" t="s">
        <v>87</v>
      </c>
      <c r="U5" t="s">
        <v>322</v>
      </c>
      <c r="V5" t="s">
        <v>323</v>
      </c>
      <c r="W5" t="str">
        <f t="shared" si="1"/>
        <v xml:space="preserve"> txtAprovecham.Text=  .Cells(lngRenglonDatos + 5, lngColumnaAnio + cboPeriodo.ListIndex).Value </v>
      </c>
    </row>
    <row r="6" spans="1:23" x14ac:dyDescent="0.25">
      <c r="A6" t="s">
        <v>6</v>
      </c>
      <c r="F6" t="s">
        <v>6</v>
      </c>
      <c r="G6">
        <v>6</v>
      </c>
      <c r="H6" t="str">
        <f t="shared" si="0"/>
        <v>* Fuente de Pago *</v>
      </c>
      <c r="K6" s="20" t="s">
        <v>88</v>
      </c>
      <c r="R6">
        <f>SUM(R2:R5)</f>
        <v>222</v>
      </c>
      <c r="U6" t="s">
        <v>324</v>
      </c>
      <c r="V6" t="s">
        <v>325</v>
      </c>
      <c r="W6" t="str">
        <f t="shared" si="1"/>
        <v xml:space="preserve"> txtIngresosPorVta.Text=  .Cells(lngRenglonDatos + 6, lngColumnaAnio + cboPeriodo.ListIndex).Value </v>
      </c>
    </row>
    <row r="7" spans="1:23" x14ac:dyDescent="0.25">
      <c r="A7" t="s">
        <v>164</v>
      </c>
      <c r="F7" t="s">
        <v>164</v>
      </c>
      <c r="G7">
        <v>7</v>
      </c>
      <c r="H7" t="str">
        <f t="shared" si="0"/>
        <v>* Fuente de Pago Alterna *</v>
      </c>
      <c r="K7" s="20" t="s">
        <v>91</v>
      </c>
      <c r="U7" t="s">
        <v>313</v>
      </c>
      <c r="W7" t="str">
        <f t="shared" si="1"/>
        <v xml:space="preserve">=  </v>
      </c>
    </row>
    <row r="8" spans="1:23" x14ac:dyDescent="0.25">
      <c r="A8" t="s">
        <v>78</v>
      </c>
      <c r="F8" t="s">
        <v>78</v>
      </c>
      <c r="G8">
        <v>8</v>
      </c>
      <c r="H8" t="str">
        <f t="shared" si="0"/>
        <v>* Deudor u Obligado *</v>
      </c>
      <c r="K8" s="20" t="s">
        <v>93</v>
      </c>
      <c r="U8" t="s">
        <v>326</v>
      </c>
      <c r="V8" t="s">
        <v>327</v>
      </c>
      <c r="W8" t="str">
        <f t="shared" si="1"/>
        <v xml:space="preserve"> txtFondoGral.Text=  .Cells(lngRenglonDatos + 7, lngColumnaAnio + cboPeriodo.ListIndex).Value </v>
      </c>
    </row>
    <row r="9" spans="1:23" x14ac:dyDescent="0.25">
      <c r="A9" t="s">
        <v>7</v>
      </c>
      <c r="F9" t="s">
        <v>7</v>
      </c>
      <c r="G9">
        <v>9</v>
      </c>
      <c r="H9" t="str">
        <f t="shared" si="0"/>
        <v>* Monto Contratado *</v>
      </c>
      <c r="K9" s="20" t="s">
        <v>95</v>
      </c>
      <c r="U9" t="s">
        <v>328</v>
      </c>
      <c r="V9" t="s">
        <v>329</v>
      </c>
      <c r="W9" t="str">
        <f t="shared" si="1"/>
        <v xml:space="preserve"> txtlFondoFomentoM.Text=  .Cells(lngRenglonDatos + 8, lngColumnaAnio + cboPeriodo.ListIndex).Value </v>
      </c>
    </row>
    <row r="10" spans="1:23" x14ac:dyDescent="0.25">
      <c r="A10" t="s">
        <v>8</v>
      </c>
      <c r="F10" t="s">
        <v>8</v>
      </c>
      <c r="G10">
        <v>10</v>
      </c>
      <c r="H10" t="str">
        <f t="shared" si="0"/>
        <v>* Unidad de Contrato *</v>
      </c>
      <c r="K10" s="20" t="s">
        <v>97</v>
      </c>
      <c r="U10" t="s">
        <v>330</v>
      </c>
      <c r="V10" t="s">
        <v>331</v>
      </c>
      <c r="W10" t="str">
        <f t="shared" si="1"/>
        <v xml:space="preserve"> txtFondoFiscRecauda.Text=  .Cells(lngRenglonDatos + 9, lngColumnaAnio + cboPeriodo.ListIndex).Value </v>
      </c>
    </row>
    <row r="11" spans="1:23" x14ac:dyDescent="0.25">
      <c r="A11" t="s">
        <v>76</v>
      </c>
      <c r="B11">
        <v>2016</v>
      </c>
      <c r="C11" t="s">
        <v>14</v>
      </c>
      <c r="D11" t="str">
        <f>A11 &amp; " " &amp; B11 &amp; " " &amp; C11</f>
        <v>Saldo / Monto Devengado 2016 1T</v>
      </c>
      <c r="F11" t="s">
        <v>180</v>
      </c>
      <c r="G11">
        <v>11</v>
      </c>
      <c r="H11" t="str">
        <f t="shared" si="0"/>
        <v>* Saldo / Monto Devengado 2016 1T *</v>
      </c>
      <c r="K11" s="20" t="s">
        <v>99</v>
      </c>
      <c r="U11" t="s">
        <v>332</v>
      </c>
      <c r="V11" t="s">
        <v>333</v>
      </c>
      <c r="W11" t="str">
        <f t="shared" si="1"/>
        <v xml:space="preserve"> txtFondoCompensa.Text=  .Cells(lngRenglonDatos + 10, lngColumnaAnio + cboPeriodo.ListIndex).Value </v>
      </c>
    </row>
    <row r="12" spans="1:23" x14ac:dyDescent="0.25">
      <c r="A12" t="s">
        <v>76</v>
      </c>
      <c r="B12">
        <v>2016</v>
      </c>
      <c r="C12" t="s">
        <v>15</v>
      </c>
      <c r="D12" t="str">
        <f t="shared" ref="D12:D60" si="2">A12 &amp; " " &amp; B12 &amp; " " &amp; C12</f>
        <v>Saldo / Monto Devengado 2016 2T</v>
      </c>
      <c r="F12" t="s">
        <v>181</v>
      </c>
      <c r="G12">
        <v>12</v>
      </c>
      <c r="H12" t="str">
        <f t="shared" si="0"/>
        <v>* Saldo / Monto Devengado 2016 2T *</v>
      </c>
      <c r="K12" s="20" t="s">
        <v>101</v>
      </c>
      <c r="U12" t="s">
        <v>334</v>
      </c>
      <c r="V12" t="s">
        <v>335</v>
      </c>
      <c r="W12" t="str">
        <f t="shared" si="1"/>
        <v xml:space="preserve"> txtlFondoExtracHidro.Text=  .Cells(lngRenglonDatos + 11, lngColumnaAnio + cboPeriodo.ListIndex).Value </v>
      </c>
    </row>
    <row r="13" spans="1:23" x14ac:dyDescent="0.25">
      <c r="A13" t="s">
        <v>76</v>
      </c>
      <c r="B13">
        <v>2016</v>
      </c>
      <c r="C13" t="s">
        <v>16</v>
      </c>
      <c r="D13" t="str">
        <f t="shared" si="2"/>
        <v>Saldo / Monto Devengado 2016 3T</v>
      </c>
      <c r="F13" t="s">
        <v>182</v>
      </c>
      <c r="G13">
        <v>13</v>
      </c>
      <c r="H13" t="str">
        <f t="shared" si="0"/>
        <v>* Saldo / Monto Devengado 2016 3T *</v>
      </c>
      <c r="K13" s="20" t="s">
        <v>103</v>
      </c>
      <c r="U13" t="s">
        <v>336</v>
      </c>
      <c r="V13" t="s">
        <v>337</v>
      </c>
      <c r="W13" t="str">
        <f t="shared" si="1"/>
        <v xml:space="preserve"> txtImpuestoEspProdServ.Text=  .Cells(lngRenglonDatos + 12, lngColumnaAnio + cboPeriodo.ListIndex).Value </v>
      </c>
    </row>
    <row r="14" spans="1:23" x14ac:dyDescent="0.25">
      <c r="A14" t="s">
        <v>76</v>
      </c>
      <c r="B14">
        <v>2016</v>
      </c>
      <c r="C14" t="s">
        <v>17</v>
      </c>
      <c r="D14" t="str">
        <f t="shared" si="2"/>
        <v>Saldo / Monto Devengado 2016 4T</v>
      </c>
      <c r="F14" t="s">
        <v>183</v>
      </c>
      <c r="G14">
        <v>14</v>
      </c>
      <c r="H14" t="str">
        <f t="shared" si="0"/>
        <v>* Saldo / Monto Devengado 2016 4T *</v>
      </c>
      <c r="K14" s="20" t="s">
        <v>104</v>
      </c>
      <c r="U14" t="s">
        <v>338</v>
      </c>
      <c r="V14" t="s">
        <v>339</v>
      </c>
      <c r="W14" t="str">
        <f t="shared" si="1"/>
        <v xml:space="preserve"> txt0136Recauda.Text=  .Cells(lngRenglonDatos + 13, lngColumnaAnio + cboPeriodo.ListIndex).Value </v>
      </c>
    </row>
    <row r="15" spans="1:23" x14ac:dyDescent="0.25">
      <c r="A15" t="s">
        <v>76</v>
      </c>
      <c r="B15">
        <v>2016</v>
      </c>
      <c r="C15" t="s">
        <v>168</v>
      </c>
      <c r="D15" t="str">
        <f t="shared" si="2"/>
        <v>Saldo / Monto Devengado 2016 CP</v>
      </c>
      <c r="F15" t="s">
        <v>184</v>
      </c>
      <c r="G15">
        <v>15</v>
      </c>
      <c r="H15" t="str">
        <f t="shared" si="0"/>
        <v>* Saldo / Monto Devengado 2016 CP *</v>
      </c>
      <c r="K15" s="20" t="s">
        <v>106</v>
      </c>
      <c r="U15" t="s">
        <v>340</v>
      </c>
      <c r="V15" t="s">
        <v>341</v>
      </c>
      <c r="W15" t="str">
        <f t="shared" si="1"/>
        <v xml:space="preserve"> txt317SobreExtrPetroleo.Text=  .Cells(lngRenglonDatos + 14, lngColumnaAnio + cboPeriodo.ListIndex).Value </v>
      </c>
    </row>
    <row r="16" spans="1:23" x14ac:dyDescent="0.25">
      <c r="A16" t="s">
        <v>9</v>
      </c>
      <c r="B16">
        <v>2016</v>
      </c>
      <c r="C16" t="s">
        <v>14</v>
      </c>
      <c r="D16" t="str">
        <f t="shared" si="2"/>
        <v>Amortizaciones / Pago de Inversión 2016 1T</v>
      </c>
      <c r="F16" t="s">
        <v>185</v>
      </c>
      <c r="G16">
        <v>16</v>
      </c>
      <c r="H16" t="str">
        <f t="shared" si="0"/>
        <v>* Amortizaciones / Pago de Inversión 2016 1T *</v>
      </c>
      <c r="K16" s="20" t="s">
        <v>108</v>
      </c>
      <c r="U16" t="s">
        <v>342</v>
      </c>
      <c r="V16" t="s">
        <v>343</v>
      </c>
      <c r="W16" t="str">
        <f t="shared" si="1"/>
        <v xml:space="preserve"> txtGasolinaDisel.Text=  .Cells(lngRenglonDatos + 15, lngColumnaAnio + cboPeriodo.ListIndex).Value </v>
      </c>
    </row>
    <row r="17" spans="1:23" x14ac:dyDescent="0.25">
      <c r="A17" t="s">
        <v>9</v>
      </c>
      <c r="B17">
        <v>2016</v>
      </c>
      <c r="C17" t="s">
        <v>15</v>
      </c>
      <c r="D17" t="str">
        <f t="shared" si="2"/>
        <v>Amortizaciones / Pago de Inversión 2016 2T</v>
      </c>
      <c r="F17" t="s">
        <v>186</v>
      </c>
      <c r="G17">
        <v>17</v>
      </c>
      <c r="H17" t="str">
        <f t="shared" si="0"/>
        <v>* Amortizaciones / Pago de Inversión 2016 2T *</v>
      </c>
      <c r="K17" s="20" t="s">
        <v>110</v>
      </c>
      <c r="U17" t="s">
        <v>344</v>
      </c>
      <c r="V17" t="s">
        <v>345</v>
      </c>
      <c r="W17" t="str">
        <f t="shared" si="1"/>
        <v xml:space="preserve"> txtFondoISR.Text=  .Cells(lngRenglonDatos + 16, lngColumnaAnio + cboPeriodo.ListIndex).Value </v>
      </c>
    </row>
    <row r="18" spans="1:23" x14ac:dyDescent="0.25">
      <c r="A18" t="s">
        <v>9</v>
      </c>
      <c r="B18">
        <v>2016</v>
      </c>
      <c r="C18" t="s">
        <v>16</v>
      </c>
      <c r="D18" t="str">
        <f t="shared" si="2"/>
        <v>Amortizaciones / Pago de Inversión 2016 3T</v>
      </c>
      <c r="F18" t="s">
        <v>187</v>
      </c>
      <c r="G18">
        <v>18</v>
      </c>
      <c r="H18" t="str">
        <f t="shared" si="0"/>
        <v>* Amortizaciones / Pago de Inversión 2016 3T *</v>
      </c>
      <c r="K18" s="20" t="s">
        <v>111</v>
      </c>
      <c r="U18" t="s">
        <v>346</v>
      </c>
      <c r="V18" t="s">
        <v>347</v>
      </c>
      <c r="W18" t="str">
        <f t="shared" si="1"/>
        <v xml:space="preserve"> txtFondoEstabilizaIngr.Text=  .Cells(lngRenglonDatos + 17, lngColumnaAnio + cboPeriodo.ListIndex).Value </v>
      </c>
    </row>
    <row r="19" spans="1:23" x14ac:dyDescent="0.25">
      <c r="A19" t="s">
        <v>9</v>
      </c>
      <c r="B19">
        <v>2016</v>
      </c>
      <c r="C19" t="s">
        <v>17</v>
      </c>
      <c r="D19" t="str">
        <f t="shared" si="2"/>
        <v>Amortizaciones / Pago de Inversión 2016 4T</v>
      </c>
      <c r="F19" t="s">
        <v>188</v>
      </c>
      <c r="G19">
        <v>19</v>
      </c>
      <c r="H19" t="str">
        <f t="shared" si="0"/>
        <v>* Amortizaciones / Pago de Inversión 2016 4T *</v>
      </c>
      <c r="K19" s="20" t="s">
        <v>19</v>
      </c>
      <c r="U19" t="s">
        <v>313</v>
      </c>
      <c r="W19" t="str">
        <f t="shared" si="1"/>
        <v xml:space="preserve">=  </v>
      </c>
    </row>
    <row r="20" spans="1:23" x14ac:dyDescent="0.25">
      <c r="A20" t="s">
        <v>9</v>
      </c>
      <c r="B20">
        <v>2016</v>
      </c>
      <c r="C20" t="s">
        <v>168</v>
      </c>
      <c r="D20" t="str">
        <f t="shared" si="2"/>
        <v>Amortizaciones / Pago de Inversión 2016 CP</v>
      </c>
      <c r="F20" t="s">
        <v>189</v>
      </c>
      <c r="G20">
        <v>20</v>
      </c>
      <c r="H20" t="str">
        <f t="shared" si="0"/>
        <v>* Amortizaciones / Pago de Inversión 2016 CP *</v>
      </c>
      <c r="K20" s="20" t="s">
        <v>112</v>
      </c>
      <c r="U20" t="s">
        <v>348</v>
      </c>
      <c r="V20" t="s">
        <v>349</v>
      </c>
      <c r="W20" t="str">
        <f t="shared" si="1"/>
        <v xml:space="preserve"> txtTenenciaVehi.Text=  .Cells(lngRenglonDatos + 18, lngColumnaAnio + cboPeriodo.ListIndex).Value </v>
      </c>
    </row>
    <row r="21" spans="1:23" x14ac:dyDescent="0.25">
      <c r="A21" t="s">
        <v>10</v>
      </c>
      <c r="B21">
        <v>2016</v>
      </c>
      <c r="C21" t="s">
        <v>14</v>
      </c>
      <c r="D21" t="str">
        <f t="shared" si="2"/>
        <v>Intereses 2016 1T</v>
      </c>
      <c r="F21" t="s">
        <v>190</v>
      </c>
      <c r="G21">
        <v>21</v>
      </c>
      <c r="H21" t="str">
        <f t="shared" si="0"/>
        <v>* Intereses 2016 1T *</v>
      </c>
      <c r="K21" s="20" t="s">
        <v>113</v>
      </c>
      <c r="U21" t="s">
        <v>350</v>
      </c>
      <c r="V21" t="s">
        <v>351</v>
      </c>
      <c r="W21" t="str">
        <f t="shared" si="1"/>
        <v xml:space="preserve"> txtFondoISAN.Text=  .Cells(lngRenglonDatos + 19, lngColumnaAnio + cboPeriodo.ListIndex).Value </v>
      </c>
    </row>
    <row r="22" spans="1:23" x14ac:dyDescent="0.25">
      <c r="A22" t="s">
        <v>10</v>
      </c>
      <c r="B22">
        <v>2016</v>
      </c>
      <c r="C22" t="s">
        <v>15</v>
      </c>
      <c r="D22" t="str">
        <f t="shared" si="2"/>
        <v>Intereses 2016 2T</v>
      </c>
      <c r="F22" t="s">
        <v>191</v>
      </c>
      <c r="G22">
        <v>22</v>
      </c>
      <c r="H22" t="str">
        <f t="shared" si="0"/>
        <v>* Intereses 2016 2T *</v>
      </c>
      <c r="K22" s="20" t="s">
        <v>114</v>
      </c>
      <c r="U22" t="s">
        <v>352</v>
      </c>
      <c r="V22" t="s">
        <v>353</v>
      </c>
      <c r="W22" t="str">
        <f t="shared" si="1"/>
        <v xml:space="preserve"> txtImpuestoAutosNvos.Text=  .Cells(lngRenglonDatos + 20, lngColumnaAnio + cboPeriodo.ListIndex).Value </v>
      </c>
    </row>
    <row r="23" spans="1:23" x14ac:dyDescent="0.25">
      <c r="A23" t="s">
        <v>10</v>
      </c>
      <c r="B23">
        <v>2016</v>
      </c>
      <c r="C23" t="s">
        <v>16</v>
      </c>
      <c r="D23" t="str">
        <f t="shared" si="2"/>
        <v>Intereses 2016 3T</v>
      </c>
      <c r="F23" t="s">
        <v>192</v>
      </c>
      <c r="G23">
        <v>23</v>
      </c>
      <c r="H23" t="str">
        <f t="shared" si="0"/>
        <v>* Intereses 2016 3T *</v>
      </c>
      <c r="K23" s="20" t="s">
        <v>115</v>
      </c>
      <c r="U23" t="s">
        <v>354</v>
      </c>
      <c r="V23" t="s">
        <v>355</v>
      </c>
      <c r="W23" t="str">
        <f t="shared" si="1"/>
        <v xml:space="preserve"> txtFondoCompensaRepecos.Text=  .Cells(lngRenglonDatos + 21, lngColumnaAnio + cboPeriodo.ListIndex).Value </v>
      </c>
    </row>
    <row r="24" spans="1:23" x14ac:dyDescent="0.25">
      <c r="A24" t="s">
        <v>10</v>
      </c>
      <c r="B24">
        <v>2016</v>
      </c>
      <c r="C24" t="s">
        <v>17</v>
      </c>
      <c r="D24" t="str">
        <f t="shared" si="2"/>
        <v>Intereses 2016 4T</v>
      </c>
      <c r="F24" t="s">
        <v>193</v>
      </c>
      <c r="G24">
        <v>24</v>
      </c>
      <c r="H24" t="str">
        <f t="shared" si="0"/>
        <v>* Intereses 2016 4T *</v>
      </c>
      <c r="K24" s="20" t="s">
        <v>116</v>
      </c>
      <c r="U24" t="s">
        <v>356</v>
      </c>
      <c r="V24" t="s">
        <v>357</v>
      </c>
      <c r="W24" t="str">
        <f t="shared" si="1"/>
        <v xml:space="preserve"> txtIncentivosEco.Text=  .Cells(lngRenglonDatos + 22, lngColumnaAnio + cboPeriodo.ListIndex).Value </v>
      </c>
    </row>
    <row r="25" spans="1:23" x14ac:dyDescent="0.25">
      <c r="A25" t="s">
        <v>10</v>
      </c>
      <c r="B25">
        <v>2016</v>
      </c>
      <c r="C25" t="s">
        <v>168</v>
      </c>
      <c r="D25" t="str">
        <f t="shared" si="2"/>
        <v>Intereses 2016 CP</v>
      </c>
      <c r="F25" t="s">
        <v>194</v>
      </c>
      <c r="G25">
        <v>25</v>
      </c>
      <c r="H25" t="str">
        <f t="shared" si="0"/>
        <v>* Intereses 2016 CP *</v>
      </c>
      <c r="K25" s="20" t="s">
        <v>117</v>
      </c>
      <c r="U25" t="s">
        <v>313</v>
      </c>
      <c r="W25" t="str">
        <f t="shared" si="1"/>
        <v xml:space="preserve">=  </v>
      </c>
    </row>
    <row r="26" spans="1:23" x14ac:dyDescent="0.25">
      <c r="A26" t="s">
        <v>11</v>
      </c>
      <c r="B26">
        <v>2016</v>
      </c>
      <c r="C26" t="s">
        <v>14</v>
      </c>
      <c r="D26" t="str">
        <f t="shared" si="2"/>
        <v>Comisiones 2016 1T</v>
      </c>
      <c r="F26" t="s">
        <v>195</v>
      </c>
      <c r="G26">
        <v>26</v>
      </c>
      <c r="H26" t="str">
        <f t="shared" si="0"/>
        <v>* Comisiones 2016 1T *</v>
      </c>
      <c r="K26" s="20" t="s">
        <v>118</v>
      </c>
      <c r="U26" t="s">
        <v>358</v>
      </c>
      <c r="V26" t="s">
        <v>359</v>
      </c>
      <c r="W26" t="str">
        <f t="shared" si="1"/>
        <v xml:space="preserve"> txtTransferencias.Text=  .Cells(lngRenglonDatos + 23, lngColumnaAnio + cboPeriodo.ListIndex).Value </v>
      </c>
    </row>
    <row r="27" spans="1:23" x14ac:dyDescent="0.25">
      <c r="A27" t="s">
        <v>11</v>
      </c>
      <c r="B27">
        <v>2016</v>
      </c>
      <c r="C27" t="s">
        <v>15</v>
      </c>
      <c r="D27" t="str">
        <f t="shared" si="2"/>
        <v>Comisiones 2016 2T</v>
      </c>
      <c r="F27" t="s">
        <v>196</v>
      </c>
      <c r="G27">
        <v>27</v>
      </c>
      <c r="H27" t="str">
        <f t="shared" si="0"/>
        <v>* Comisiones 2016 2T *</v>
      </c>
      <c r="K27" s="20" t="s">
        <v>119</v>
      </c>
      <c r="U27" t="s">
        <v>360</v>
      </c>
      <c r="V27" t="s">
        <v>361</v>
      </c>
      <c r="W27" t="str">
        <f t="shared" si="1"/>
        <v xml:space="preserve"> txtConvenios.Text=  .Cells(lngRenglonDatos + 24, lngColumnaAnio + cboPeriodo.ListIndex).Value </v>
      </c>
    </row>
    <row r="28" spans="1:23" x14ac:dyDescent="0.25">
      <c r="A28" t="s">
        <v>11</v>
      </c>
      <c r="B28">
        <v>2016</v>
      </c>
      <c r="C28" t="s">
        <v>16</v>
      </c>
      <c r="D28" t="str">
        <f t="shared" si="2"/>
        <v>Comisiones 2016 3T</v>
      </c>
      <c r="F28" t="s">
        <v>197</v>
      </c>
      <c r="G28">
        <v>28</v>
      </c>
      <c r="H28" t="str">
        <f t="shared" si="0"/>
        <v>* Comisiones 2016 3T *</v>
      </c>
      <c r="K28" s="20" t="s">
        <v>120</v>
      </c>
      <c r="U28" t="s">
        <v>362</v>
      </c>
      <c r="V28" t="s">
        <v>363</v>
      </c>
      <c r="W28" t="str">
        <f t="shared" si="1"/>
        <v xml:space="preserve"> txtParticipaIngresosL.Text=  .Cells(lngRenglonDatos + 25, lngColumnaAnio + cboPeriodo.ListIndex).Value </v>
      </c>
    </row>
    <row r="29" spans="1:23" x14ac:dyDescent="0.25">
      <c r="A29" t="s">
        <v>11</v>
      </c>
      <c r="B29">
        <v>2016</v>
      </c>
      <c r="C29" t="s">
        <v>17</v>
      </c>
      <c r="D29" t="str">
        <f t="shared" si="2"/>
        <v>Comisiones 2016 4T</v>
      </c>
      <c r="F29" t="s">
        <v>198</v>
      </c>
      <c r="G29">
        <v>29</v>
      </c>
      <c r="H29" t="str">
        <f t="shared" si="0"/>
        <v>* Comisiones 2016 4T *</v>
      </c>
      <c r="K29" s="20" t="s">
        <v>121</v>
      </c>
      <c r="U29" t="s">
        <v>364</v>
      </c>
      <c r="V29" t="s">
        <v>365</v>
      </c>
      <c r="W29" t="str">
        <f t="shared" si="1"/>
        <v xml:space="preserve"> txtOtrosIngresosLDisp.Text=  .Cells(lngRenglonDatos + 26, lngColumnaAnio + cboPeriodo.ListIndex).Value </v>
      </c>
    </row>
    <row r="30" spans="1:23" x14ac:dyDescent="0.25">
      <c r="A30" t="s">
        <v>11</v>
      </c>
      <c r="B30">
        <v>2016</v>
      </c>
      <c r="C30" t="s">
        <v>168</v>
      </c>
      <c r="D30" t="str">
        <f t="shared" si="2"/>
        <v>Comisiones 2016 CP</v>
      </c>
      <c r="F30" t="s">
        <v>199</v>
      </c>
      <c r="G30">
        <v>30</v>
      </c>
      <c r="H30" t="str">
        <f t="shared" si="0"/>
        <v>* Comisiones 2016 CP *</v>
      </c>
      <c r="K30" s="20" t="s">
        <v>122</v>
      </c>
      <c r="U30" t="s">
        <v>366</v>
      </c>
      <c r="V30" t="s">
        <v>367</v>
      </c>
      <c r="W30" t="str">
        <f t="shared" si="1"/>
        <v xml:space="preserve"> txtAjusteParticip.Text=  .Cells(lngRenglonDatos + 27, lngColumnaAnio + cboPeriodo.ListIndex).Value </v>
      </c>
    </row>
    <row r="31" spans="1:23" x14ac:dyDescent="0.25">
      <c r="A31" t="s">
        <v>12</v>
      </c>
      <c r="B31">
        <v>2016</v>
      </c>
      <c r="C31" t="s">
        <v>14</v>
      </c>
      <c r="D31" t="str">
        <f t="shared" si="2"/>
        <v>Otros Gastos 2016 1T</v>
      </c>
      <c r="F31" t="s">
        <v>200</v>
      </c>
      <c r="G31">
        <v>31</v>
      </c>
      <c r="H31" t="str">
        <f t="shared" si="0"/>
        <v>* Otros Gastos 2016 1T *</v>
      </c>
      <c r="K31" s="20" t="s">
        <v>123</v>
      </c>
      <c r="U31" t="s">
        <v>368</v>
      </c>
      <c r="V31" t="s">
        <v>369</v>
      </c>
      <c r="W31" t="str">
        <f t="shared" si="1"/>
        <v xml:space="preserve"> txtAjusteIngresosV.Text=  .Cells(lngRenglonDatos + 28, lngColumnaAnio + cboPeriodo.ListIndex).Value </v>
      </c>
    </row>
    <row r="32" spans="1:23" x14ac:dyDescent="0.25">
      <c r="A32" t="s">
        <v>12</v>
      </c>
      <c r="B32">
        <v>2016</v>
      </c>
      <c r="C32" t="s">
        <v>15</v>
      </c>
      <c r="D32" t="str">
        <f t="shared" si="2"/>
        <v>Otros Gastos 2016 2T</v>
      </c>
      <c r="F32" t="s">
        <v>201</v>
      </c>
      <c r="G32">
        <v>32</v>
      </c>
      <c r="H32" t="str">
        <f t="shared" si="0"/>
        <v>* Otros Gastos 2016 2T *</v>
      </c>
      <c r="K32" s="20" t="s">
        <v>124</v>
      </c>
    </row>
    <row r="33" spans="1:11" x14ac:dyDescent="0.25">
      <c r="A33" t="s">
        <v>12</v>
      </c>
      <c r="B33">
        <v>2016</v>
      </c>
      <c r="C33" t="s">
        <v>16</v>
      </c>
      <c r="D33" t="str">
        <f t="shared" si="2"/>
        <v>Otros Gastos 2016 3T</v>
      </c>
      <c r="F33" t="s">
        <v>202</v>
      </c>
      <c r="G33">
        <v>33</v>
      </c>
      <c r="H33" t="str">
        <f t="shared" si="0"/>
        <v>* Otros Gastos 2016 3T *</v>
      </c>
      <c r="K33" s="20" t="s">
        <v>125</v>
      </c>
    </row>
    <row r="34" spans="1:11" x14ac:dyDescent="0.25">
      <c r="A34" t="s">
        <v>12</v>
      </c>
      <c r="B34">
        <v>2016</v>
      </c>
      <c r="C34" t="s">
        <v>17</v>
      </c>
      <c r="D34" t="str">
        <f t="shared" si="2"/>
        <v>Otros Gastos 2016 4T</v>
      </c>
      <c r="F34" t="s">
        <v>203</v>
      </c>
      <c r="G34">
        <v>34</v>
      </c>
      <c r="H34" t="str">
        <f t="shared" si="0"/>
        <v>* Otros Gastos 2016 4T *</v>
      </c>
      <c r="K34" s="20" t="s">
        <v>126</v>
      </c>
    </row>
    <row r="35" spans="1:11" x14ac:dyDescent="0.25">
      <c r="A35" t="s">
        <v>12</v>
      </c>
      <c r="B35">
        <v>2016</v>
      </c>
      <c r="C35" t="s">
        <v>168</v>
      </c>
      <c r="D35" t="str">
        <f t="shared" si="2"/>
        <v>Otros Gastos 2016 CP</v>
      </c>
      <c r="F35" t="s">
        <v>204</v>
      </c>
      <c r="G35">
        <v>35</v>
      </c>
      <c r="H35" t="str">
        <f t="shared" si="0"/>
        <v>* Otros Gastos 2016 CP *</v>
      </c>
      <c r="K35" s="20" t="s">
        <v>127</v>
      </c>
    </row>
    <row r="36" spans="1:11" x14ac:dyDescent="0.25">
      <c r="A36" t="s">
        <v>76</v>
      </c>
      <c r="B36">
        <v>2017</v>
      </c>
      <c r="C36" t="s">
        <v>14</v>
      </c>
      <c r="D36" t="str">
        <f t="shared" si="2"/>
        <v>Saldo / Monto Devengado 2017 1T</v>
      </c>
      <c r="F36" t="s">
        <v>205</v>
      </c>
      <c r="G36">
        <v>36</v>
      </c>
      <c r="H36" t="str">
        <f t="shared" si="0"/>
        <v>* Saldo / Monto Devengado 2017 1T *</v>
      </c>
      <c r="K36" s="20" t="s">
        <v>128</v>
      </c>
    </row>
    <row r="37" spans="1:11" x14ac:dyDescent="0.25">
      <c r="A37" t="s">
        <v>76</v>
      </c>
      <c r="B37">
        <v>2017</v>
      </c>
      <c r="C37" t="s">
        <v>15</v>
      </c>
      <c r="D37" t="str">
        <f t="shared" si="2"/>
        <v>Saldo / Monto Devengado 2017 2T</v>
      </c>
      <c r="F37" t="s">
        <v>206</v>
      </c>
      <c r="G37">
        <v>37</v>
      </c>
      <c r="H37" t="str">
        <f t="shared" si="0"/>
        <v>* Saldo / Monto Devengado 2017 2T *</v>
      </c>
      <c r="K37" s="20" t="s">
        <v>129</v>
      </c>
    </row>
    <row r="38" spans="1:11" x14ac:dyDescent="0.25">
      <c r="A38" t="s">
        <v>76</v>
      </c>
      <c r="B38">
        <v>2017</v>
      </c>
      <c r="C38" t="s">
        <v>16</v>
      </c>
      <c r="D38" t="str">
        <f t="shared" si="2"/>
        <v>Saldo / Monto Devengado 2017 3T</v>
      </c>
      <c r="F38" t="s">
        <v>207</v>
      </c>
      <c r="G38">
        <v>38</v>
      </c>
      <c r="H38" t="str">
        <f t="shared" si="0"/>
        <v>* Saldo / Monto Devengado 2017 3T *</v>
      </c>
      <c r="K38" s="20" t="s">
        <v>130</v>
      </c>
    </row>
    <row r="39" spans="1:11" x14ac:dyDescent="0.25">
      <c r="A39" t="s">
        <v>76</v>
      </c>
      <c r="B39">
        <v>2017</v>
      </c>
      <c r="C39" t="s">
        <v>17</v>
      </c>
      <c r="D39" t="str">
        <f t="shared" si="2"/>
        <v>Saldo / Monto Devengado 2017 4T</v>
      </c>
      <c r="F39" t="s">
        <v>208</v>
      </c>
      <c r="G39">
        <v>39</v>
      </c>
      <c r="H39" t="str">
        <f t="shared" si="0"/>
        <v>* Saldo / Monto Devengado 2017 4T *</v>
      </c>
      <c r="K39" s="20" t="s">
        <v>131</v>
      </c>
    </row>
    <row r="40" spans="1:11" x14ac:dyDescent="0.25">
      <c r="A40" t="s">
        <v>76</v>
      </c>
      <c r="B40">
        <v>2017</v>
      </c>
      <c r="C40" t="s">
        <v>168</v>
      </c>
      <c r="D40" t="str">
        <f t="shared" si="2"/>
        <v>Saldo / Monto Devengado 2017 CP</v>
      </c>
      <c r="F40" t="s">
        <v>209</v>
      </c>
      <c r="G40">
        <v>40</v>
      </c>
      <c r="H40" t="str">
        <f t="shared" si="0"/>
        <v>* Saldo / Monto Devengado 2017 CP *</v>
      </c>
      <c r="K40" s="20" t="s">
        <v>132</v>
      </c>
    </row>
    <row r="41" spans="1:11" x14ac:dyDescent="0.25">
      <c r="A41" t="s">
        <v>9</v>
      </c>
      <c r="B41">
        <v>2017</v>
      </c>
      <c r="C41" t="s">
        <v>14</v>
      </c>
      <c r="D41" t="str">
        <f t="shared" si="2"/>
        <v>Amortizaciones / Pago de Inversión 2017 1T</v>
      </c>
      <c r="F41" t="s">
        <v>210</v>
      </c>
      <c r="G41">
        <v>41</v>
      </c>
      <c r="H41" t="str">
        <f t="shared" si="0"/>
        <v>* Amortizaciones / Pago de Inversión 2017 1T *</v>
      </c>
      <c r="K41" s="20" t="s">
        <v>133</v>
      </c>
    </row>
    <row r="42" spans="1:11" x14ac:dyDescent="0.25">
      <c r="A42" t="s">
        <v>9</v>
      </c>
      <c r="B42">
        <v>2017</v>
      </c>
      <c r="C42" t="s">
        <v>15</v>
      </c>
      <c r="D42" t="str">
        <f t="shared" si="2"/>
        <v>Amortizaciones / Pago de Inversión 2017 2T</v>
      </c>
      <c r="F42" t="s">
        <v>211</v>
      </c>
      <c r="G42">
        <v>42</v>
      </c>
      <c r="H42" t="str">
        <f t="shared" si="0"/>
        <v>* Amortizaciones / Pago de Inversión 2017 2T *</v>
      </c>
      <c r="K42" s="20" t="s">
        <v>134</v>
      </c>
    </row>
    <row r="43" spans="1:11" x14ac:dyDescent="0.25">
      <c r="A43" t="s">
        <v>9</v>
      </c>
      <c r="B43">
        <v>2017</v>
      </c>
      <c r="C43" t="s">
        <v>16</v>
      </c>
      <c r="D43" t="str">
        <f t="shared" si="2"/>
        <v>Amortizaciones / Pago de Inversión 2017 3T</v>
      </c>
      <c r="F43" t="s">
        <v>212</v>
      </c>
      <c r="G43">
        <v>43</v>
      </c>
      <c r="H43" t="str">
        <f t="shared" si="0"/>
        <v>* Amortizaciones / Pago de Inversión 2017 3T *</v>
      </c>
      <c r="K43" s="20" t="s">
        <v>135</v>
      </c>
    </row>
    <row r="44" spans="1:11" x14ac:dyDescent="0.25">
      <c r="A44" t="s">
        <v>9</v>
      </c>
      <c r="B44">
        <v>2017</v>
      </c>
      <c r="C44" t="s">
        <v>17</v>
      </c>
      <c r="D44" t="str">
        <f t="shared" si="2"/>
        <v>Amortizaciones / Pago de Inversión 2017 4T</v>
      </c>
      <c r="F44" t="s">
        <v>213</v>
      </c>
      <c r="G44">
        <v>44</v>
      </c>
      <c r="H44" t="str">
        <f t="shared" si="0"/>
        <v>* Amortizaciones / Pago de Inversión 2017 4T *</v>
      </c>
      <c r="K44" s="20" t="s">
        <v>136</v>
      </c>
    </row>
    <row r="45" spans="1:11" x14ac:dyDescent="0.25">
      <c r="A45" t="s">
        <v>9</v>
      </c>
      <c r="B45">
        <v>2017</v>
      </c>
      <c r="C45" t="s">
        <v>168</v>
      </c>
      <c r="D45" t="str">
        <f t="shared" si="2"/>
        <v>Amortizaciones / Pago de Inversión 2017 CP</v>
      </c>
      <c r="F45" t="s">
        <v>214</v>
      </c>
      <c r="G45">
        <v>45</v>
      </c>
      <c r="H45" t="str">
        <f t="shared" si="0"/>
        <v>* Amortizaciones / Pago de Inversión 2017 CP *</v>
      </c>
      <c r="K45" s="20" t="s">
        <v>137</v>
      </c>
    </row>
    <row r="46" spans="1:11" x14ac:dyDescent="0.25">
      <c r="A46" t="s">
        <v>10</v>
      </c>
      <c r="B46">
        <v>2017</v>
      </c>
      <c r="C46" t="s">
        <v>14</v>
      </c>
      <c r="D46" t="str">
        <f t="shared" si="2"/>
        <v>Intereses 2017 1T</v>
      </c>
      <c r="F46" t="s">
        <v>215</v>
      </c>
      <c r="G46">
        <v>46</v>
      </c>
      <c r="H46" t="str">
        <f t="shared" si="0"/>
        <v>* Intereses 2017 1T *</v>
      </c>
      <c r="K46" s="20" t="s">
        <v>138</v>
      </c>
    </row>
    <row r="47" spans="1:11" x14ac:dyDescent="0.25">
      <c r="A47" t="s">
        <v>10</v>
      </c>
      <c r="B47">
        <v>2017</v>
      </c>
      <c r="C47" t="s">
        <v>15</v>
      </c>
      <c r="D47" t="str">
        <f t="shared" si="2"/>
        <v>Intereses 2017 2T</v>
      </c>
      <c r="F47" t="s">
        <v>216</v>
      </c>
      <c r="G47">
        <v>47</v>
      </c>
      <c r="H47" t="str">
        <f t="shared" si="0"/>
        <v>* Intereses 2017 2T *</v>
      </c>
      <c r="K47" s="20" t="s">
        <v>139</v>
      </c>
    </row>
    <row r="48" spans="1:11" x14ac:dyDescent="0.25">
      <c r="A48" t="s">
        <v>10</v>
      </c>
      <c r="B48">
        <v>2017</v>
      </c>
      <c r="C48" t="s">
        <v>16</v>
      </c>
      <c r="D48" t="str">
        <f t="shared" si="2"/>
        <v>Intereses 2017 3T</v>
      </c>
      <c r="F48" t="s">
        <v>217</v>
      </c>
      <c r="G48">
        <v>48</v>
      </c>
      <c r="H48" t="str">
        <f t="shared" si="0"/>
        <v>* Intereses 2017 3T *</v>
      </c>
      <c r="K48" s="20" t="s">
        <v>140</v>
      </c>
    </row>
    <row r="49" spans="1:11" x14ac:dyDescent="0.25">
      <c r="A49" t="s">
        <v>10</v>
      </c>
      <c r="B49">
        <v>2017</v>
      </c>
      <c r="C49" t="s">
        <v>17</v>
      </c>
      <c r="D49" t="str">
        <f t="shared" si="2"/>
        <v>Intereses 2017 4T</v>
      </c>
      <c r="F49" t="s">
        <v>218</v>
      </c>
      <c r="G49">
        <v>49</v>
      </c>
      <c r="H49" t="str">
        <f t="shared" si="0"/>
        <v>* Intereses 2017 4T *</v>
      </c>
      <c r="K49" s="20" t="s">
        <v>141</v>
      </c>
    </row>
    <row r="50" spans="1:11" x14ac:dyDescent="0.25">
      <c r="A50" t="s">
        <v>10</v>
      </c>
      <c r="B50">
        <v>2017</v>
      </c>
      <c r="C50" t="s">
        <v>168</v>
      </c>
      <c r="D50" t="str">
        <f t="shared" si="2"/>
        <v>Intereses 2017 CP</v>
      </c>
      <c r="F50" t="s">
        <v>219</v>
      </c>
      <c r="G50">
        <v>50</v>
      </c>
      <c r="H50" t="str">
        <f t="shared" si="0"/>
        <v>* Intereses 2017 CP *</v>
      </c>
      <c r="K50" s="20" t="s">
        <v>142</v>
      </c>
    </row>
    <row r="51" spans="1:11" x14ac:dyDescent="0.25">
      <c r="A51" t="s">
        <v>11</v>
      </c>
      <c r="B51">
        <v>2017</v>
      </c>
      <c r="C51" t="s">
        <v>14</v>
      </c>
      <c r="D51" t="str">
        <f t="shared" si="2"/>
        <v>Comisiones 2017 1T</v>
      </c>
      <c r="F51" t="s">
        <v>220</v>
      </c>
      <c r="G51">
        <v>51</v>
      </c>
      <c r="H51" t="str">
        <f t="shared" si="0"/>
        <v>* Comisiones 2017 1T *</v>
      </c>
      <c r="K51" s="20" t="s">
        <v>143</v>
      </c>
    </row>
    <row r="52" spans="1:11" x14ac:dyDescent="0.25">
      <c r="A52" t="s">
        <v>11</v>
      </c>
      <c r="B52">
        <v>2017</v>
      </c>
      <c r="C52" t="s">
        <v>15</v>
      </c>
      <c r="D52" t="str">
        <f t="shared" si="2"/>
        <v>Comisiones 2017 2T</v>
      </c>
      <c r="F52" t="s">
        <v>221</v>
      </c>
      <c r="G52">
        <v>52</v>
      </c>
      <c r="H52" t="str">
        <f t="shared" si="0"/>
        <v>* Comisiones 2017 2T *</v>
      </c>
      <c r="K52" s="20" t="s">
        <v>377</v>
      </c>
    </row>
    <row r="53" spans="1:11" x14ac:dyDescent="0.25">
      <c r="A53" t="s">
        <v>11</v>
      </c>
      <c r="B53">
        <v>2017</v>
      </c>
      <c r="C53" t="s">
        <v>16</v>
      </c>
      <c r="D53" t="str">
        <f t="shared" si="2"/>
        <v>Comisiones 2017 3T</v>
      </c>
      <c r="F53" t="s">
        <v>222</v>
      </c>
      <c r="G53">
        <v>53</v>
      </c>
      <c r="H53" t="str">
        <f t="shared" si="0"/>
        <v>* Comisiones 2017 3T *</v>
      </c>
      <c r="K53" s="20" t="s">
        <v>144</v>
      </c>
    </row>
    <row r="54" spans="1:11" x14ac:dyDescent="0.25">
      <c r="A54" t="s">
        <v>11</v>
      </c>
      <c r="B54">
        <v>2017</v>
      </c>
      <c r="C54" t="s">
        <v>17</v>
      </c>
      <c r="D54" t="str">
        <f t="shared" si="2"/>
        <v>Comisiones 2017 4T</v>
      </c>
      <c r="F54" t="s">
        <v>223</v>
      </c>
      <c r="G54">
        <v>54</v>
      </c>
      <c r="H54" t="str">
        <f t="shared" si="0"/>
        <v>* Comisiones 2017 4T *</v>
      </c>
      <c r="K54" s="20" t="s">
        <v>145</v>
      </c>
    </row>
    <row r="55" spans="1:11" x14ac:dyDescent="0.25">
      <c r="A55" t="s">
        <v>11</v>
      </c>
      <c r="B55">
        <v>2017</v>
      </c>
      <c r="C55" t="s">
        <v>168</v>
      </c>
      <c r="D55" t="str">
        <f t="shared" si="2"/>
        <v>Comisiones 2017 CP</v>
      </c>
      <c r="F55" t="s">
        <v>224</v>
      </c>
      <c r="G55">
        <v>55</v>
      </c>
      <c r="H55" t="str">
        <f t="shared" si="0"/>
        <v>* Comisiones 2017 CP *</v>
      </c>
      <c r="K55" s="20" t="s">
        <v>146</v>
      </c>
    </row>
    <row r="56" spans="1:11" x14ac:dyDescent="0.25">
      <c r="A56" t="s">
        <v>12</v>
      </c>
      <c r="B56">
        <v>2017</v>
      </c>
      <c r="C56" t="s">
        <v>14</v>
      </c>
      <c r="D56" t="str">
        <f t="shared" si="2"/>
        <v>Otros Gastos 2017 1T</v>
      </c>
      <c r="F56" t="s">
        <v>225</v>
      </c>
      <c r="G56">
        <v>56</v>
      </c>
      <c r="H56" t="str">
        <f t="shared" si="0"/>
        <v>* Otros Gastos 2017 1T *</v>
      </c>
      <c r="K56" s="20" t="s">
        <v>147</v>
      </c>
    </row>
    <row r="57" spans="1:11" x14ac:dyDescent="0.25">
      <c r="A57" t="s">
        <v>12</v>
      </c>
      <c r="B57">
        <v>2017</v>
      </c>
      <c r="C57" t="s">
        <v>15</v>
      </c>
      <c r="D57" t="str">
        <f t="shared" si="2"/>
        <v>Otros Gastos 2017 2T</v>
      </c>
      <c r="F57" t="s">
        <v>226</v>
      </c>
      <c r="G57">
        <v>57</v>
      </c>
      <c r="H57" t="str">
        <f t="shared" si="0"/>
        <v>* Otros Gastos 2017 2T *</v>
      </c>
      <c r="K57" s="20" t="s">
        <v>381</v>
      </c>
    </row>
    <row r="58" spans="1:11" x14ac:dyDescent="0.25">
      <c r="A58" t="s">
        <v>12</v>
      </c>
      <c r="B58">
        <v>2017</v>
      </c>
      <c r="C58" t="s">
        <v>16</v>
      </c>
      <c r="D58" t="str">
        <f t="shared" si="2"/>
        <v>Otros Gastos 2017 3T</v>
      </c>
      <c r="F58" t="s">
        <v>227</v>
      </c>
      <c r="G58">
        <v>58</v>
      </c>
      <c r="H58" t="str">
        <f t="shared" si="0"/>
        <v>* Otros Gastos 2017 3T *</v>
      </c>
    </row>
    <row r="59" spans="1:11" x14ac:dyDescent="0.25">
      <c r="A59" t="s">
        <v>12</v>
      </c>
      <c r="B59">
        <v>2017</v>
      </c>
      <c r="C59" t="s">
        <v>17</v>
      </c>
      <c r="D59" t="str">
        <f t="shared" si="2"/>
        <v>Otros Gastos 2017 4T</v>
      </c>
      <c r="F59" t="s">
        <v>228</v>
      </c>
      <c r="G59">
        <v>59</v>
      </c>
      <c r="H59" t="str">
        <f t="shared" si="0"/>
        <v>* Otros Gastos 2017 4T *</v>
      </c>
    </row>
    <row r="60" spans="1:11" x14ac:dyDescent="0.25">
      <c r="A60" t="s">
        <v>12</v>
      </c>
      <c r="B60">
        <v>2017</v>
      </c>
      <c r="C60" t="s">
        <v>168</v>
      </c>
      <c r="D60" t="str">
        <f t="shared" si="2"/>
        <v>Otros Gastos 2017 CP</v>
      </c>
      <c r="F60" t="s">
        <v>229</v>
      </c>
      <c r="G60">
        <v>60</v>
      </c>
      <c r="H60" t="str">
        <f t="shared" si="0"/>
        <v>* Otros Gastos 2017 CP *</v>
      </c>
    </row>
    <row r="61" spans="1:11" x14ac:dyDescent="0.25">
      <c r="A61" t="s">
        <v>13</v>
      </c>
      <c r="F61" t="s">
        <v>13</v>
      </c>
      <c r="G61">
        <v>61</v>
      </c>
      <c r="H61" t="str">
        <f t="shared" si="0"/>
        <v>* Observaciones *</v>
      </c>
    </row>
    <row r="64" spans="1:11" x14ac:dyDescent="0.25">
      <c r="A64" t="s">
        <v>167</v>
      </c>
      <c r="B64" t="s">
        <v>301</v>
      </c>
      <c r="C64" t="s">
        <v>20</v>
      </c>
      <c r="E64" t="str">
        <f t="shared" ref="E64:G65" si="3">IF(A64="",E63,A64)</f>
        <v>Obligaciones de Corto Plazo y Proveedores y Contratista</v>
      </c>
      <c r="F64" t="str">
        <f t="shared" si="3"/>
        <v>Cuentas por Pagar a Corto Plazo</v>
      </c>
      <c r="G64" t="str">
        <f t="shared" si="3"/>
        <v>Proveedores por pagar a corto plazo</v>
      </c>
    </row>
    <row r="65" spans="1:7" x14ac:dyDescent="0.25">
      <c r="C65" t="s">
        <v>21</v>
      </c>
      <c r="E65" t="str">
        <f t="shared" si="3"/>
        <v>Obligaciones de Corto Plazo y Proveedores y Contratista</v>
      </c>
      <c r="F65" t="str">
        <f t="shared" si="3"/>
        <v>Cuentas por Pagar a Corto Plazo</v>
      </c>
      <c r="G65" t="str">
        <f t="shared" si="3"/>
        <v>Contratistas por obra pública por pagar a corto plazo</v>
      </c>
    </row>
    <row r="66" spans="1:7" x14ac:dyDescent="0.25">
      <c r="C66" t="s">
        <v>22</v>
      </c>
      <c r="E66" t="str">
        <f t="shared" ref="E66:E118" si="4">IF(A66="",E65,A66)</f>
        <v>Obligaciones de Corto Plazo y Proveedores y Contratista</v>
      </c>
      <c r="F66" t="str">
        <f t="shared" ref="F66:F118" si="5">IF(B66="",F65,B66)</f>
        <v>Cuentas por Pagar a Corto Plazo</v>
      </c>
      <c r="G66" t="str">
        <f t="shared" ref="G66:G118" si="6">IF(C66="",G65,C66)</f>
        <v>Otras cuentas por pagar a corto plazo</v>
      </c>
    </row>
    <row r="67" spans="1:7" x14ac:dyDescent="0.25">
      <c r="B67" t="s">
        <v>302</v>
      </c>
      <c r="C67" t="s">
        <v>23</v>
      </c>
      <c r="E67" t="str">
        <f t="shared" si="4"/>
        <v>Obligaciones de Corto Plazo y Proveedores y Contratista</v>
      </c>
      <c r="F67" t="str">
        <f t="shared" si="5"/>
        <v>Documentos por Pagar a Corto Plazo</v>
      </c>
      <c r="G67" t="str">
        <f t="shared" si="6"/>
        <v>Documentos comerciales por pagar a corto plazo</v>
      </c>
    </row>
    <row r="68" spans="1:7" x14ac:dyDescent="0.25">
      <c r="C68" t="s">
        <v>24</v>
      </c>
      <c r="E68" t="str">
        <f t="shared" si="4"/>
        <v>Obligaciones de Corto Plazo y Proveedores y Contratista</v>
      </c>
      <c r="F68" t="str">
        <f t="shared" si="5"/>
        <v>Documentos por Pagar a Corto Plazo</v>
      </c>
      <c r="G68" t="str">
        <f t="shared" si="6"/>
        <v>Documentos con contratistas por pagar a corto plazo</v>
      </c>
    </row>
    <row r="69" spans="1:7" x14ac:dyDescent="0.25">
      <c r="C69" t="s">
        <v>25</v>
      </c>
      <c r="E69" t="str">
        <f t="shared" si="4"/>
        <v>Obligaciones de Corto Plazo y Proveedores y Contratista</v>
      </c>
      <c r="F69" t="str">
        <f t="shared" si="5"/>
        <v>Documentos por Pagar a Corto Plazo</v>
      </c>
      <c r="G69" t="str">
        <f t="shared" si="6"/>
        <v>Otros documentos por pagar a corto plazo</v>
      </c>
    </row>
    <row r="70" spans="1:7" x14ac:dyDescent="0.25">
      <c r="B70" t="s">
        <v>303</v>
      </c>
      <c r="C70" t="s">
        <v>26</v>
      </c>
      <c r="E70" t="str">
        <f t="shared" si="4"/>
        <v>Obligaciones de Corto Plazo y Proveedores y Contratista</v>
      </c>
      <c r="F70" t="str">
        <f t="shared" si="5"/>
        <v>Títulos y Valores a Corto Plazo</v>
      </c>
      <c r="G70" t="str">
        <f t="shared" si="6"/>
        <v>Titulos y valores de la deuda pública interna a corto plazo</v>
      </c>
    </row>
    <row r="71" spans="1:7" x14ac:dyDescent="0.25">
      <c r="B71" t="s">
        <v>304</v>
      </c>
      <c r="C71" t="s">
        <v>27</v>
      </c>
      <c r="E71" t="str">
        <f t="shared" si="4"/>
        <v>Obligaciones de Corto Plazo y Proveedores y Contratista</v>
      </c>
      <c r="F71" t="str">
        <f t="shared" si="5"/>
        <v>Otros Pasivos a Corto Plazo</v>
      </c>
      <c r="G71" t="str">
        <f t="shared" si="6"/>
        <v>Otros pasivos circulantes</v>
      </c>
    </row>
    <row r="72" spans="1:7" x14ac:dyDescent="0.25">
      <c r="B72" t="s">
        <v>305</v>
      </c>
      <c r="C72" t="s">
        <v>305</v>
      </c>
      <c r="E72" t="str">
        <f t="shared" si="4"/>
        <v>Obligaciones de Corto Plazo y Proveedores y Contratista</v>
      </c>
      <c r="F72" t="str">
        <f t="shared" si="5"/>
        <v>Otras partidas que registren saldos de Obligaciones de Corto Plazo o de Proveedores y Contratistas</v>
      </c>
      <c r="G72" t="str">
        <f t="shared" si="6"/>
        <v>Otras partidas que registren saldos de Obligaciones de Corto Plazo o de Proveedores y Contratistas</v>
      </c>
    </row>
    <row r="73" spans="1:7" x14ac:dyDescent="0.25">
      <c r="A73" t="s">
        <v>28</v>
      </c>
      <c r="B73" t="s">
        <v>29</v>
      </c>
      <c r="C73" t="s">
        <v>30</v>
      </c>
      <c r="E73" t="str">
        <f t="shared" si="4"/>
        <v>Ingresos de Libre Disposición</v>
      </c>
      <c r="F73" t="str">
        <f t="shared" si="5"/>
        <v>Ingresos Locales</v>
      </c>
      <c r="G73" t="str">
        <f t="shared" si="6"/>
        <v>Impuestos</v>
      </c>
    </row>
    <row r="74" spans="1:7" x14ac:dyDescent="0.25">
      <c r="C74" t="s">
        <v>31</v>
      </c>
      <c r="E74" t="str">
        <f t="shared" si="4"/>
        <v>Ingresos de Libre Disposición</v>
      </c>
      <c r="F74" t="str">
        <f t="shared" si="5"/>
        <v>Ingresos Locales</v>
      </c>
      <c r="G74" t="str">
        <f t="shared" si="6"/>
        <v>Cuotas y aportaciones de seguridad social</v>
      </c>
    </row>
    <row r="75" spans="1:7" x14ac:dyDescent="0.25">
      <c r="C75" t="s">
        <v>32</v>
      </c>
      <c r="E75" t="str">
        <f t="shared" si="4"/>
        <v>Ingresos de Libre Disposición</v>
      </c>
      <c r="F75" t="str">
        <f t="shared" si="5"/>
        <v>Ingresos Locales</v>
      </c>
      <c r="G75" t="str">
        <f t="shared" si="6"/>
        <v>Contribuciones de mejoras</v>
      </c>
    </row>
    <row r="76" spans="1:7" x14ac:dyDescent="0.25">
      <c r="C76" t="s">
        <v>33</v>
      </c>
      <c r="E76" t="str">
        <f t="shared" si="4"/>
        <v>Ingresos de Libre Disposición</v>
      </c>
      <c r="F76" t="str">
        <f t="shared" si="5"/>
        <v>Ingresos Locales</v>
      </c>
      <c r="G76" t="str">
        <f t="shared" si="6"/>
        <v>Derechos</v>
      </c>
    </row>
    <row r="77" spans="1:7" x14ac:dyDescent="0.25">
      <c r="C77" t="s">
        <v>34</v>
      </c>
      <c r="E77" t="str">
        <f t="shared" si="4"/>
        <v>Ingresos de Libre Disposición</v>
      </c>
      <c r="F77" t="str">
        <f t="shared" si="5"/>
        <v>Ingresos Locales</v>
      </c>
      <c r="G77" t="str">
        <f t="shared" si="6"/>
        <v>Productos</v>
      </c>
    </row>
    <row r="78" spans="1:7" x14ac:dyDescent="0.25">
      <c r="C78" t="s">
        <v>35</v>
      </c>
      <c r="E78" t="str">
        <f t="shared" si="4"/>
        <v>Ingresos de Libre Disposición</v>
      </c>
      <c r="F78" t="str">
        <f t="shared" si="5"/>
        <v>Ingresos Locales</v>
      </c>
      <c r="G78" t="str">
        <f t="shared" si="6"/>
        <v>Aprovechamientos</v>
      </c>
    </row>
    <row r="79" spans="1:7" x14ac:dyDescent="0.25">
      <c r="C79" t="s">
        <v>36</v>
      </c>
      <c r="E79" t="str">
        <f t="shared" si="4"/>
        <v>Ingresos de Libre Disposición</v>
      </c>
      <c r="F79" t="str">
        <f t="shared" si="5"/>
        <v>Ingresos Locales</v>
      </c>
      <c r="G79" t="str">
        <f t="shared" si="6"/>
        <v>Ingresos por venta de bienes y servicios</v>
      </c>
    </row>
    <row r="80" spans="1:7" x14ac:dyDescent="0.25">
      <c r="B80" t="s">
        <v>37</v>
      </c>
      <c r="C80" t="s">
        <v>38</v>
      </c>
      <c r="E80" t="str">
        <f t="shared" si="4"/>
        <v>Ingresos de Libre Disposición</v>
      </c>
      <c r="F80" t="str">
        <f t="shared" si="5"/>
        <v>Participaciones</v>
      </c>
      <c r="G80" t="str">
        <f t="shared" si="6"/>
        <v>Fondo General de Participaciones</v>
      </c>
    </row>
    <row r="81" spans="2:14" x14ac:dyDescent="0.25">
      <c r="C81" t="s">
        <v>39</v>
      </c>
      <c r="E81" t="str">
        <f t="shared" si="4"/>
        <v>Ingresos de Libre Disposición</v>
      </c>
      <c r="F81" t="str">
        <f t="shared" si="5"/>
        <v>Participaciones</v>
      </c>
      <c r="G81" t="str">
        <f t="shared" si="6"/>
        <v>Fondo de Fomento Municipal</v>
      </c>
    </row>
    <row r="82" spans="2:14" x14ac:dyDescent="0.25">
      <c r="C82" t="s">
        <v>40</v>
      </c>
      <c r="E82" t="str">
        <f t="shared" si="4"/>
        <v>Ingresos de Libre Disposición</v>
      </c>
      <c r="F82" t="str">
        <f t="shared" si="5"/>
        <v>Participaciones</v>
      </c>
      <c r="G82" t="str">
        <f t="shared" si="6"/>
        <v>Fondo de Fiscalización y Recaudación</v>
      </c>
    </row>
    <row r="83" spans="2:14" x14ac:dyDescent="0.25">
      <c r="C83" t="s">
        <v>41</v>
      </c>
      <c r="E83" t="str">
        <f t="shared" si="4"/>
        <v>Ingresos de Libre Disposición</v>
      </c>
      <c r="F83" t="str">
        <f t="shared" si="5"/>
        <v>Participaciones</v>
      </c>
      <c r="G83" t="str">
        <f t="shared" si="6"/>
        <v>Fondo de Compensación</v>
      </c>
    </row>
    <row r="84" spans="2:14" x14ac:dyDescent="0.25">
      <c r="C84" t="s">
        <v>42</v>
      </c>
      <c r="E84" t="str">
        <f t="shared" si="4"/>
        <v>Ingresos de Libre Disposición</v>
      </c>
      <c r="F84" t="str">
        <f t="shared" si="5"/>
        <v>Participaciones</v>
      </c>
      <c r="G84" t="str">
        <f t="shared" si="6"/>
        <v>Fondo de Extracción de Hidrocarburos</v>
      </c>
    </row>
    <row r="85" spans="2:14" x14ac:dyDescent="0.25">
      <c r="C85" t="s">
        <v>43</v>
      </c>
      <c r="E85" t="str">
        <f t="shared" si="4"/>
        <v>Ingresos de Libre Disposición</v>
      </c>
      <c r="F85" t="str">
        <f t="shared" si="5"/>
        <v>Participaciones</v>
      </c>
      <c r="G85" t="str">
        <f t="shared" si="6"/>
        <v>Impuesto Especial Sobre Producción y Servicios</v>
      </c>
    </row>
    <row r="86" spans="2:14" x14ac:dyDescent="0.25">
      <c r="C86" t="s">
        <v>44</v>
      </c>
      <c r="E86" t="str">
        <f t="shared" si="4"/>
        <v>Ingresos de Libre Disposición</v>
      </c>
      <c r="F86" t="str">
        <f t="shared" si="5"/>
        <v>Participaciones</v>
      </c>
      <c r="G86" t="str">
        <f t="shared" si="6"/>
        <v>0.136% de la Recaudación Participable</v>
      </c>
    </row>
    <row r="87" spans="2:14" x14ac:dyDescent="0.25">
      <c r="C87" t="s">
        <v>45</v>
      </c>
      <c r="E87" t="str">
        <f t="shared" si="4"/>
        <v>Ingresos de Libre Disposición</v>
      </c>
      <c r="F87" t="str">
        <f t="shared" si="5"/>
        <v>Participaciones</v>
      </c>
      <c r="G87" t="str">
        <f t="shared" si="6"/>
        <v>3,17% Sobre Extracción del Petróleo</v>
      </c>
    </row>
    <row r="88" spans="2:14" x14ac:dyDescent="0.25">
      <c r="C88" t="s">
        <v>46</v>
      </c>
      <c r="E88" t="str">
        <f t="shared" si="4"/>
        <v>Ingresos de Libre Disposición</v>
      </c>
      <c r="F88" t="str">
        <f t="shared" si="5"/>
        <v>Participaciones</v>
      </c>
      <c r="G88" t="str">
        <f t="shared" si="6"/>
        <v>Gasolinas y Diesel</v>
      </c>
    </row>
    <row r="89" spans="2:14" x14ac:dyDescent="0.25">
      <c r="C89" t="s">
        <v>47</v>
      </c>
      <c r="E89" t="str">
        <f t="shared" si="4"/>
        <v>Ingresos de Libre Disposición</v>
      </c>
      <c r="F89" t="str">
        <f t="shared" si="5"/>
        <v>Participaciones</v>
      </c>
      <c r="G89" t="str">
        <f t="shared" si="6"/>
        <v>Fondo de Impuesto Sobre la Renta</v>
      </c>
    </row>
    <row r="90" spans="2:14" x14ac:dyDescent="0.25">
      <c r="C90" t="s">
        <v>48</v>
      </c>
      <c r="E90" t="str">
        <f t="shared" si="4"/>
        <v>Ingresos de Libre Disposición</v>
      </c>
      <c r="F90" t="str">
        <f t="shared" si="5"/>
        <v>Participaciones</v>
      </c>
      <c r="G90" t="str">
        <f t="shared" si="6"/>
        <v>Fondo de Estabilización de los Ingresos de las Entidades Federativas</v>
      </c>
      <c r="K90">
        <v>59</v>
      </c>
      <c r="L90" t="str">
        <f xml:space="preserve"> "RC[-"&amp; K90 &amp;"],"</f>
        <v>RC[-59],</v>
      </c>
      <c r="M90">
        <v>5</v>
      </c>
      <c r="N90" t="str">
        <f>".Cells(lngRenglonDatos + " &amp; M90 &amp; ", lngColumnaAnio + cboPeriodo.ListIndex).Value = txtAprovecham.Text"</f>
        <v>.Cells(lngRenglonDatos + 5, lngColumnaAnio + cboPeriodo.ListIndex).Value = txtAprovecham.Text</v>
      </c>
    </row>
    <row r="91" spans="2:14" x14ac:dyDescent="0.25">
      <c r="B91" t="s">
        <v>49</v>
      </c>
      <c r="C91" t="s">
        <v>50</v>
      </c>
      <c r="E91" t="str">
        <f t="shared" si="4"/>
        <v>Ingresos de Libre Disposición</v>
      </c>
      <c r="F91" t="str">
        <f t="shared" si="5"/>
        <v>Incentivos derivados de la colaboración fiscal</v>
      </c>
      <c r="G91" t="str">
        <f t="shared" si="6"/>
        <v>Tenencia o Uso de Vehiculos</v>
      </c>
      <c r="K91">
        <v>58</v>
      </c>
      <c r="L91" t="str">
        <f t="shared" ref="L91:L147" si="7" xml:space="preserve"> "RC[-"&amp; K91 &amp;"],"</f>
        <v>RC[-58],</v>
      </c>
      <c r="M91">
        <v>6</v>
      </c>
      <c r="N91" t="str">
        <f t="shared" ref="N91:N149" si="8">".Cells(lngRenglonDatos + " &amp; M91 &amp; ", lngColumnaAnio + cboPeriodo.ListIndex).Value = txtAprovecham.Text"</f>
        <v>.Cells(lngRenglonDatos + 6, lngColumnaAnio + cboPeriodo.ListIndex).Value = txtAprovecham.Text</v>
      </c>
    </row>
    <row r="92" spans="2:14" x14ac:dyDescent="0.25">
      <c r="C92" t="s">
        <v>51</v>
      </c>
      <c r="E92" t="str">
        <f t="shared" si="4"/>
        <v>Ingresos de Libre Disposición</v>
      </c>
      <c r="F92" t="str">
        <f t="shared" si="5"/>
        <v>Incentivos derivados de la colaboración fiscal</v>
      </c>
      <c r="G92" t="str">
        <f t="shared" si="6"/>
        <v>Fondo de Compensación ISAN</v>
      </c>
      <c r="K92">
        <v>57</v>
      </c>
      <c r="L92" t="str">
        <f t="shared" si="7"/>
        <v>RC[-57],</v>
      </c>
      <c r="M92">
        <v>7</v>
      </c>
      <c r="N92" t="str">
        <f t="shared" si="8"/>
        <v>.Cells(lngRenglonDatos + 7, lngColumnaAnio + cboPeriodo.ListIndex).Value = txtAprovecham.Text</v>
      </c>
    </row>
    <row r="93" spans="2:14" x14ac:dyDescent="0.25">
      <c r="C93" t="s">
        <v>52</v>
      </c>
      <c r="E93" t="str">
        <f t="shared" si="4"/>
        <v>Ingresos de Libre Disposición</v>
      </c>
      <c r="F93" t="str">
        <f t="shared" si="5"/>
        <v>Incentivos derivados de la colaboración fiscal</v>
      </c>
      <c r="G93" t="str">
        <f t="shared" si="6"/>
        <v>Impuesto Sobre Automóviles Nuevos</v>
      </c>
      <c r="K93">
        <v>56</v>
      </c>
      <c r="L93" t="str">
        <f t="shared" si="7"/>
        <v>RC[-56],</v>
      </c>
      <c r="M93">
        <v>8</v>
      </c>
      <c r="N93" t="str">
        <f t="shared" si="8"/>
        <v>.Cells(lngRenglonDatos + 8, lngColumnaAnio + cboPeriodo.ListIndex).Value = txtAprovecham.Text</v>
      </c>
    </row>
    <row r="94" spans="2:14" x14ac:dyDescent="0.25">
      <c r="C94" t="s">
        <v>53</v>
      </c>
      <c r="E94" t="str">
        <f t="shared" si="4"/>
        <v>Ingresos de Libre Disposición</v>
      </c>
      <c r="F94" t="str">
        <f t="shared" si="5"/>
        <v>Incentivos derivados de la colaboración fiscal</v>
      </c>
      <c r="G94" t="str">
        <f t="shared" si="6"/>
        <v>Fondo de Compensación de Repecos-Intermedios</v>
      </c>
      <c r="K94">
        <v>55</v>
      </c>
      <c r="L94" t="str">
        <f t="shared" si="7"/>
        <v>RC[-55],</v>
      </c>
      <c r="M94">
        <v>9</v>
      </c>
      <c r="N94" t="str">
        <f t="shared" si="8"/>
        <v>.Cells(lngRenglonDatos + 9, lngColumnaAnio + cboPeriodo.ListIndex).Value = txtAprovecham.Text</v>
      </c>
    </row>
    <row r="95" spans="2:14" x14ac:dyDescent="0.25">
      <c r="C95" t="s">
        <v>54</v>
      </c>
      <c r="E95" t="str">
        <f t="shared" si="4"/>
        <v>Ingresos de Libre Disposición</v>
      </c>
      <c r="F95" t="str">
        <f t="shared" si="5"/>
        <v>Incentivos derivados de la colaboración fiscal</v>
      </c>
      <c r="G95" t="str">
        <f t="shared" si="6"/>
        <v>Otros Incentivos Económicos</v>
      </c>
      <c r="K95">
        <v>54</v>
      </c>
      <c r="L95" t="str">
        <f t="shared" si="7"/>
        <v>RC[-54],</v>
      </c>
      <c r="M95">
        <v>10</v>
      </c>
      <c r="N95" t="str">
        <f t="shared" si="8"/>
        <v>.Cells(lngRenglonDatos + 10, lngColumnaAnio + cboPeriodo.ListIndex).Value = txtAprovecham.Text</v>
      </c>
    </row>
    <row r="96" spans="2:14" x14ac:dyDescent="0.25">
      <c r="B96" t="s">
        <v>55</v>
      </c>
      <c r="C96" t="s">
        <v>55</v>
      </c>
      <c r="E96" t="str">
        <f t="shared" si="4"/>
        <v>Ingresos de Libre Disposición</v>
      </c>
      <c r="F96" t="str">
        <f t="shared" si="5"/>
        <v>Transferencias</v>
      </c>
      <c r="G96" t="str">
        <f t="shared" si="6"/>
        <v>Transferencias</v>
      </c>
      <c r="K96">
        <v>53</v>
      </c>
      <c r="L96" t="str">
        <f t="shared" si="7"/>
        <v>RC[-53],</v>
      </c>
      <c r="M96">
        <v>11</v>
      </c>
      <c r="N96" t="str">
        <f t="shared" si="8"/>
        <v>.Cells(lngRenglonDatos + 11, lngColumnaAnio + cboPeriodo.ListIndex).Value = txtAprovecham.Text</v>
      </c>
    </row>
    <row r="97" spans="1:14" x14ac:dyDescent="0.25">
      <c r="B97" t="s">
        <v>56</v>
      </c>
      <c r="C97" t="s">
        <v>56</v>
      </c>
      <c r="E97" t="str">
        <f t="shared" si="4"/>
        <v>Ingresos de Libre Disposición</v>
      </c>
      <c r="F97" t="str">
        <f t="shared" si="5"/>
        <v>Convenios</v>
      </c>
      <c r="G97" t="str">
        <f t="shared" si="6"/>
        <v>Convenios</v>
      </c>
      <c r="K97">
        <v>52</v>
      </c>
      <c r="L97" t="str">
        <f t="shared" si="7"/>
        <v>RC[-52],</v>
      </c>
      <c r="M97">
        <v>12</v>
      </c>
      <c r="N97" t="str">
        <f t="shared" si="8"/>
        <v>.Cells(lngRenglonDatos + 12, lngColumnaAnio + cboPeriodo.ListIndex).Value = txtAprovecham.Text</v>
      </c>
    </row>
    <row r="98" spans="1:14" x14ac:dyDescent="0.25">
      <c r="B98" t="s">
        <v>299</v>
      </c>
      <c r="C98" t="s">
        <v>300</v>
      </c>
      <c r="E98" t="str">
        <f t="shared" si="4"/>
        <v>Ingresos de Libre Disposición</v>
      </c>
      <c r="F98" t="str">
        <f t="shared" si="5"/>
        <v>Otros Ingresos de Libre Disposición</v>
      </c>
      <c r="G98" t="str">
        <f t="shared" si="6"/>
        <v>Participaciones en Ingresos Locales</v>
      </c>
      <c r="K98">
        <v>51</v>
      </c>
      <c r="L98" t="str">
        <f t="shared" si="7"/>
        <v>RC[-51],</v>
      </c>
      <c r="M98">
        <v>13</v>
      </c>
      <c r="N98" t="str">
        <f t="shared" si="8"/>
        <v>.Cells(lngRenglonDatos + 13, lngColumnaAnio + cboPeriodo.ListIndex).Value = txtAprovecham.Text</v>
      </c>
    </row>
    <row r="99" spans="1:14" x14ac:dyDescent="0.25">
      <c r="C99" t="s">
        <v>299</v>
      </c>
      <c r="E99" t="str">
        <f t="shared" si="4"/>
        <v>Ingresos de Libre Disposición</v>
      </c>
      <c r="F99" t="str">
        <f t="shared" si="5"/>
        <v>Otros Ingresos de Libre Disposición</v>
      </c>
      <c r="G99" t="str">
        <f t="shared" si="6"/>
        <v>Otros Ingresos de Libre Disposición</v>
      </c>
      <c r="K99">
        <v>50</v>
      </c>
      <c r="L99" t="str">
        <f t="shared" si="7"/>
        <v>RC[-50],</v>
      </c>
      <c r="M99">
        <v>14</v>
      </c>
      <c r="N99" t="str">
        <f t="shared" si="8"/>
        <v>.Cells(lngRenglonDatos + 14, lngColumnaAnio + cboPeriodo.ListIndex).Value = txtAprovecham.Text</v>
      </c>
    </row>
    <row r="100" spans="1:14" x14ac:dyDescent="0.25">
      <c r="B100" t="s">
        <v>57</v>
      </c>
      <c r="C100" t="s">
        <v>57</v>
      </c>
      <c r="E100" t="str">
        <f t="shared" si="4"/>
        <v>Ingresos de Libre Disposición</v>
      </c>
      <c r="F100" t="str">
        <f t="shared" si="5"/>
        <v>(-) Participaciones e Incentivos Económicos Otorgados  municipios</v>
      </c>
      <c r="G100" t="str">
        <f t="shared" si="6"/>
        <v>(-) Participaciones e Incentivos Económicos Otorgados  municipios</v>
      </c>
      <c r="K100">
        <v>49</v>
      </c>
      <c r="L100" t="str">
        <f t="shared" si="7"/>
        <v>RC[-49],</v>
      </c>
      <c r="M100">
        <v>15</v>
      </c>
      <c r="N100" t="str">
        <f t="shared" si="8"/>
        <v>.Cells(lngRenglonDatos + 15, lngColumnaAnio + cboPeriodo.ListIndex).Value = txtAprovecham.Text</v>
      </c>
    </row>
    <row r="101" spans="1:14" x14ac:dyDescent="0.25">
      <c r="B101" t="s">
        <v>58</v>
      </c>
      <c r="C101" t="s">
        <v>58</v>
      </c>
      <c r="E101" t="str">
        <f t="shared" si="4"/>
        <v>Ingresos de Libre Disposición</v>
      </c>
      <c r="F101" t="str">
        <f t="shared" si="5"/>
        <v>(-) Ingresos Virtuales</v>
      </c>
      <c r="G101" t="str">
        <f t="shared" si="6"/>
        <v>(-) Ingresos Virtuales</v>
      </c>
      <c r="K101">
        <v>48</v>
      </c>
      <c r="L101" t="str">
        <f t="shared" si="7"/>
        <v>RC[-48],</v>
      </c>
      <c r="M101">
        <v>16</v>
      </c>
      <c r="N101" t="str">
        <f t="shared" si="8"/>
        <v>.Cells(lngRenglonDatos + 16, lngColumnaAnio + cboPeriodo.ListIndex).Value = txtAprovecham.Text</v>
      </c>
    </row>
    <row r="102" spans="1:14" x14ac:dyDescent="0.25">
      <c r="A102" t="s">
        <v>79</v>
      </c>
      <c r="B102" t="s">
        <v>59</v>
      </c>
      <c r="C102" t="s">
        <v>60</v>
      </c>
      <c r="E102" t="str">
        <f t="shared" si="4"/>
        <v>Transferencias Federales Etiquetadas</v>
      </c>
      <c r="F102" t="str">
        <f t="shared" si="5"/>
        <v>Aportaciones</v>
      </c>
      <c r="G102" t="str">
        <f t="shared" si="6"/>
        <v>Fondo de Aportaciones para la Nómina Educativa y Gasto Operativo</v>
      </c>
      <c r="K102">
        <v>47</v>
      </c>
      <c r="L102" t="str">
        <f t="shared" si="7"/>
        <v>RC[-47],</v>
      </c>
      <c r="M102">
        <v>17</v>
      </c>
      <c r="N102" t="str">
        <f t="shared" si="8"/>
        <v>.Cells(lngRenglonDatos + 17, lngColumnaAnio + cboPeriodo.ListIndex).Value = txtAprovecham.Text</v>
      </c>
    </row>
    <row r="103" spans="1:14" x14ac:dyDescent="0.25">
      <c r="C103" t="s">
        <v>61</v>
      </c>
      <c r="E103" t="str">
        <f t="shared" si="4"/>
        <v>Transferencias Federales Etiquetadas</v>
      </c>
      <c r="F103" t="str">
        <f t="shared" si="5"/>
        <v>Aportaciones</v>
      </c>
      <c r="G103" t="str">
        <f t="shared" si="6"/>
        <v>Fondo de Aportaciones para los Servicios de Salud</v>
      </c>
      <c r="K103">
        <v>46</v>
      </c>
      <c r="L103" t="str">
        <f t="shared" si="7"/>
        <v>RC[-46],</v>
      </c>
      <c r="M103">
        <v>18</v>
      </c>
      <c r="N103" t="str">
        <f t="shared" si="8"/>
        <v>.Cells(lngRenglonDatos + 18, lngColumnaAnio + cboPeriodo.ListIndex).Value = txtAprovecham.Text</v>
      </c>
    </row>
    <row r="104" spans="1:14" x14ac:dyDescent="0.25">
      <c r="C104" t="s">
        <v>62</v>
      </c>
      <c r="E104" t="str">
        <f t="shared" si="4"/>
        <v>Transferencias Federales Etiquetadas</v>
      </c>
      <c r="F104" t="str">
        <f t="shared" si="5"/>
        <v>Aportaciones</v>
      </c>
      <c r="G104" t="str">
        <f t="shared" si="6"/>
        <v>Fondo de Aportaciones para la Infraestructura Social</v>
      </c>
      <c r="K104">
        <v>45</v>
      </c>
      <c r="L104" t="str">
        <f t="shared" si="7"/>
        <v>RC[-45],</v>
      </c>
      <c r="M104">
        <v>19</v>
      </c>
      <c r="N104" t="str">
        <f t="shared" si="8"/>
        <v>.Cells(lngRenglonDatos + 19, lngColumnaAnio + cboPeriodo.ListIndex).Value = txtAprovecham.Text</v>
      </c>
    </row>
    <row r="105" spans="1:14" x14ac:dyDescent="0.25">
      <c r="C105" t="s">
        <v>63</v>
      </c>
      <c r="E105" t="str">
        <f t="shared" si="4"/>
        <v>Transferencias Federales Etiquetadas</v>
      </c>
      <c r="F105" t="str">
        <f t="shared" si="5"/>
        <v>Aportaciones</v>
      </c>
      <c r="G105" t="str">
        <f t="shared" si="6"/>
        <v>Fondo de Aportaciones para el Fortalecimiento de los Municipios y de las Demarcaciones Territoriales del Distrito Federal</v>
      </c>
      <c r="K105">
        <v>44</v>
      </c>
      <c r="L105" t="str">
        <f t="shared" si="7"/>
        <v>RC[-44],</v>
      </c>
      <c r="M105">
        <v>20</v>
      </c>
      <c r="N105" t="str">
        <f t="shared" si="8"/>
        <v>.Cells(lngRenglonDatos + 20, lngColumnaAnio + cboPeriodo.ListIndex).Value = txtAprovecham.Text</v>
      </c>
    </row>
    <row r="106" spans="1:14" x14ac:dyDescent="0.25">
      <c r="C106" t="s">
        <v>64</v>
      </c>
      <c r="E106" t="str">
        <f t="shared" si="4"/>
        <v>Transferencias Federales Etiquetadas</v>
      </c>
      <c r="F106" t="str">
        <f t="shared" si="5"/>
        <v>Aportaciones</v>
      </c>
      <c r="G106" t="str">
        <f t="shared" si="6"/>
        <v>Fondo de Aportaciones Múltiples</v>
      </c>
      <c r="K106">
        <v>43</v>
      </c>
      <c r="L106" t="str">
        <f t="shared" si="7"/>
        <v>RC[-43],</v>
      </c>
      <c r="M106">
        <v>21</v>
      </c>
      <c r="N106" t="str">
        <f t="shared" si="8"/>
        <v>.Cells(lngRenglonDatos + 21, lngColumnaAnio + cboPeriodo.ListIndex).Value = txtAprovecham.Text</v>
      </c>
    </row>
    <row r="107" spans="1:14" x14ac:dyDescent="0.25">
      <c r="C107" t="s">
        <v>65</v>
      </c>
      <c r="E107" t="str">
        <f t="shared" si="4"/>
        <v>Transferencias Federales Etiquetadas</v>
      </c>
      <c r="F107" t="str">
        <f t="shared" si="5"/>
        <v>Aportaciones</v>
      </c>
      <c r="G107" t="str">
        <f t="shared" si="6"/>
        <v>Fondo de Aportaciones para la Educación Tecnológica y de Adultos</v>
      </c>
      <c r="K107">
        <v>42</v>
      </c>
      <c r="L107" t="str">
        <f t="shared" si="7"/>
        <v>RC[-42],</v>
      </c>
      <c r="M107">
        <v>22</v>
      </c>
      <c r="N107" t="str">
        <f t="shared" si="8"/>
        <v>.Cells(lngRenglonDatos + 22, lngColumnaAnio + cboPeriodo.ListIndex).Value = txtAprovecham.Text</v>
      </c>
    </row>
    <row r="108" spans="1:14" x14ac:dyDescent="0.25">
      <c r="C108" t="s">
        <v>66</v>
      </c>
      <c r="E108" t="str">
        <f t="shared" si="4"/>
        <v>Transferencias Federales Etiquetadas</v>
      </c>
      <c r="F108" t="str">
        <f t="shared" si="5"/>
        <v>Aportaciones</v>
      </c>
      <c r="G108" t="str">
        <f t="shared" si="6"/>
        <v>Fondo de Aportaciones para la Seguridad Pública de los Estados y de la Ciudad de México</v>
      </c>
      <c r="K108">
        <v>41</v>
      </c>
      <c r="L108" t="str">
        <f t="shared" si="7"/>
        <v>RC[-41],</v>
      </c>
      <c r="M108">
        <v>23</v>
      </c>
      <c r="N108" t="str">
        <f t="shared" si="8"/>
        <v>.Cells(lngRenglonDatos + 23, lngColumnaAnio + cboPeriodo.ListIndex).Value = txtAprovecham.Text</v>
      </c>
    </row>
    <row r="109" spans="1:14" x14ac:dyDescent="0.25">
      <c r="C109" t="s">
        <v>67</v>
      </c>
      <c r="E109" t="str">
        <f t="shared" si="4"/>
        <v>Transferencias Federales Etiquetadas</v>
      </c>
      <c r="F109" t="str">
        <f t="shared" si="5"/>
        <v>Aportaciones</v>
      </c>
      <c r="G109" t="str">
        <f t="shared" si="6"/>
        <v>Fondo de Aportaciones para el Fortalecimiento de las Entidades Federativas</v>
      </c>
      <c r="K109">
        <v>40</v>
      </c>
      <c r="L109" t="str">
        <f t="shared" si="7"/>
        <v>RC[-40],</v>
      </c>
      <c r="M109">
        <v>24</v>
      </c>
      <c r="N109" t="str">
        <f t="shared" si="8"/>
        <v>.Cells(lngRenglonDatos + 24, lngColumnaAnio + cboPeriodo.ListIndex).Value = txtAprovecham.Text</v>
      </c>
    </row>
    <row r="110" spans="1:14" x14ac:dyDescent="0.25">
      <c r="B110" t="s">
        <v>56</v>
      </c>
      <c r="C110" t="s">
        <v>68</v>
      </c>
      <c r="E110" t="str">
        <f t="shared" si="4"/>
        <v>Transferencias Federales Etiquetadas</v>
      </c>
      <c r="F110" t="str">
        <f t="shared" si="5"/>
        <v>Convenios</v>
      </c>
      <c r="G110" t="str">
        <f t="shared" si="6"/>
        <v>Convenios de Protección Social en Salud</v>
      </c>
      <c r="K110">
        <v>39</v>
      </c>
      <c r="L110" t="str">
        <f t="shared" si="7"/>
        <v>RC[-39],</v>
      </c>
      <c r="M110">
        <v>25</v>
      </c>
      <c r="N110" t="str">
        <f t="shared" si="8"/>
        <v>.Cells(lngRenglonDatos + 25, lngColumnaAnio + cboPeriodo.ListIndex).Value = txtAprovecham.Text</v>
      </c>
    </row>
    <row r="111" spans="1:14" x14ac:dyDescent="0.25">
      <c r="C111" t="s">
        <v>69</v>
      </c>
      <c r="E111" t="str">
        <f t="shared" si="4"/>
        <v>Transferencias Federales Etiquetadas</v>
      </c>
      <c r="F111" t="str">
        <f t="shared" si="5"/>
        <v>Convenios</v>
      </c>
      <c r="G111" t="str">
        <f t="shared" si="6"/>
        <v>Convenios de Descentralización</v>
      </c>
      <c r="K111">
        <v>38</v>
      </c>
      <c r="L111" t="str">
        <f t="shared" si="7"/>
        <v>RC[-38],</v>
      </c>
      <c r="M111">
        <v>26</v>
      </c>
      <c r="N111" t="str">
        <f t="shared" si="8"/>
        <v>.Cells(lngRenglonDatos + 26, lngColumnaAnio + cboPeriodo.ListIndex).Value = txtAprovecham.Text</v>
      </c>
    </row>
    <row r="112" spans="1:14" x14ac:dyDescent="0.25">
      <c r="C112" t="s">
        <v>70</v>
      </c>
      <c r="E112" t="str">
        <f t="shared" si="4"/>
        <v>Transferencias Federales Etiquetadas</v>
      </c>
      <c r="F112" t="str">
        <f t="shared" si="5"/>
        <v>Convenios</v>
      </c>
      <c r="G112" t="str">
        <f t="shared" si="6"/>
        <v>Convenios de Reasignación</v>
      </c>
      <c r="K112">
        <v>37</v>
      </c>
      <c r="L112" t="str">
        <f t="shared" si="7"/>
        <v>RC[-37],</v>
      </c>
      <c r="M112">
        <v>27</v>
      </c>
      <c r="N112" t="str">
        <f t="shared" si="8"/>
        <v>.Cells(lngRenglonDatos + 27, lngColumnaAnio + cboPeriodo.ListIndex).Value = txtAprovecham.Text</v>
      </c>
    </row>
    <row r="113" spans="2:14" x14ac:dyDescent="0.25">
      <c r="C113" t="s">
        <v>71</v>
      </c>
      <c r="E113" t="str">
        <f t="shared" si="4"/>
        <v>Transferencias Federales Etiquetadas</v>
      </c>
      <c r="F113" t="str">
        <f t="shared" si="5"/>
        <v>Convenios</v>
      </c>
      <c r="G113" t="str">
        <f t="shared" si="6"/>
        <v>Otros Convenios y Subsidios</v>
      </c>
      <c r="K113">
        <v>36</v>
      </c>
      <c r="L113" t="str">
        <f t="shared" si="7"/>
        <v>RC[-36],</v>
      </c>
      <c r="M113">
        <v>28</v>
      </c>
      <c r="N113" t="str">
        <f t="shared" si="8"/>
        <v>.Cells(lngRenglonDatos + 28, lngColumnaAnio + cboPeriodo.ListIndex).Value = txtAprovecham.Text</v>
      </c>
    </row>
    <row r="114" spans="2:14" x14ac:dyDescent="0.25">
      <c r="B114" t="s">
        <v>72</v>
      </c>
      <c r="C114" t="s">
        <v>73</v>
      </c>
      <c r="E114" t="str">
        <f t="shared" si="4"/>
        <v>Transferencias Federales Etiquetadas</v>
      </c>
      <c r="F114" t="str">
        <f t="shared" si="5"/>
        <v>Fondos Distintos de Aportaciones</v>
      </c>
      <c r="G114" t="str">
        <f t="shared" si="6"/>
        <v>Fondo para Entidades Federativas y Municipios Productores de Hidrocarburos</v>
      </c>
      <c r="K114">
        <v>35</v>
      </c>
      <c r="L114" t="str">
        <f t="shared" si="7"/>
        <v>RC[-35],</v>
      </c>
      <c r="M114">
        <v>29</v>
      </c>
      <c r="N114" t="str">
        <f t="shared" si="8"/>
        <v>.Cells(lngRenglonDatos + 29, lngColumnaAnio + cboPeriodo.ListIndex).Value = txtAprovecham.Text</v>
      </c>
    </row>
    <row r="115" spans="2:14" x14ac:dyDescent="0.25">
      <c r="C115" t="s">
        <v>74</v>
      </c>
      <c r="E115" t="str">
        <f t="shared" si="4"/>
        <v>Transferencias Federales Etiquetadas</v>
      </c>
      <c r="F115" t="str">
        <f t="shared" si="5"/>
        <v>Fondos Distintos de Aportaciones</v>
      </c>
      <c r="G115" t="str">
        <f t="shared" si="6"/>
        <v>Fondo Minero</v>
      </c>
      <c r="K115">
        <v>34</v>
      </c>
      <c r="L115" t="str">
        <f t="shared" si="7"/>
        <v>RC[-34],</v>
      </c>
      <c r="M115">
        <v>30</v>
      </c>
      <c r="N115" t="str">
        <f t="shared" si="8"/>
        <v>.Cells(lngRenglonDatos + 30, lngColumnaAnio + cboPeriodo.ListIndex).Value = txtAprovecham.Text</v>
      </c>
    </row>
    <row r="116" spans="2:14" x14ac:dyDescent="0.25">
      <c r="C116" t="s">
        <v>297</v>
      </c>
      <c r="E116" t="str">
        <f t="shared" si="4"/>
        <v>Transferencias Federales Etiquetadas</v>
      </c>
      <c r="F116" t="str">
        <f t="shared" si="5"/>
        <v>Fondos Distintos de Aportaciones</v>
      </c>
      <c r="G116" t="str">
        <f t="shared" si="6"/>
        <v>Otros Fondos Distintos de Aportaciones</v>
      </c>
      <c r="K116">
        <v>33</v>
      </c>
      <c r="L116" t="str">
        <f t="shared" si="7"/>
        <v>RC[-33],</v>
      </c>
      <c r="M116">
        <v>31</v>
      </c>
      <c r="N116" t="str">
        <f t="shared" si="8"/>
        <v>.Cells(lngRenglonDatos + 31, lngColumnaAnio + cboPeriodo.ListIndex).Value = txtAprovecham.Text</v>
      </c>
    </row>
    <row r="117" spans="2:14" x14ac:dyDescent="0.25">
      <c r="B117" t="s">
        <v>75</v>
      </c>
      <c r="C117" t="s">
        <v>75</v>
      </c>
      <c r="E117" t="str">
        <f t="shared" si="4"/>
        <v>Transferencias Federales Etiquetadas</v>
      </c>
      <c r="F117" t="str">
        <f t="shared" si="5"/>
        <v>Transferencias, Subsidios y Subvenciones, y Pensiones y Jubilaciones</v>
      </c>
      <c r="G117" t="str">
        <f t="shared" si="6"/>
        <v>Transferencias, Subsidios y Subvenciones, y Pensiones y Jubilaciones</v>
      </c>
      <c r="K117">
        <v>32</v>
      </c>
      <c r="L117" t="str">
        <f t="shared" si="7"/>
        <v>RC[-32],</v>
      </c>
      <c r="M117">
        <v>32</v>
      </c>
      <c r="N117" t="str">
        <f t="shared" si="8"/>
        <v>.Cells(lngRenglonDatos + 32, lngColumnaAnio + cboPeriodo.ListIndex).Value = txtAprovecham.Text</v>
      </c>
    </row>
    <row r="118" spans="2:14" x14ac:dyDescent="0.25">
      <c r="B118" t="s">
        <v>298</v>
      </c>
      <c r="C118" t="s">
        <v>298</v>
      </c>
      <c r="E118" t="str">
        <f t="shared" si="4"/>
        <v>Transferencias Federales Etiquetadas</v>
      </c>
      <c r="F118" t="str">
        <f t="shared" si="5"/>
        <v>Otras Transferencias Federales Etiquetadas</v>
      </c>
      <c r="G118" t="str">
        <f t="shared" si="6"/>
        <v>Otras Transferencias Federales Etiquetadas</v>
      </c>
      <c r="K118">
        <v>31</v>
      </c>
      <c r="L118" t="str">
        <f t="shared" si="7"/>
        <v>RC[-31],</v>
      </c>
      <c r="M118">
        <v>33</v>
      </c>
      <c r="N118" t="str">
        <f t="shared" si="8"/>
        <v>.Cells(lngRenglonDatos + 33, lngColumnaAnio + cboPeriodo.ListIndex).Value = txtAprovecham.Text</v>
      </c>
    </row>
    <row r="119" spans="2:14" x14ac:dyDescent="0.25">
      <c r="K119">
        <v>30</v>
      </c>
      <c r="L119" t="str">
        <f t="shared" si="7"/>
        <v>RC[-30],</v>
      </c>
      <c r="M119">
        <v>34</v>
      </c>
      <c r="N119" t="str">
        <f t="shared" si="8"/>
        <v>.Cells(lngRenglonDatos + 34, lngColumnaAnio + cboPeriodo.ListIndex).Value = txtAprovecham.Text</v>
      </c>
    </row>
    <row r="120" spans="2:14" x14ac:dyDescent="0.25">
      <c r="K120">
        <v>29</v>
      </c>
      <c r="L120" t="str">
        <f t="shared" si="7"/>
        <v>RC[-29],</v>
      </c>
      <c r="M120">
        <v>35</v>
      </c>
      <c r="N120" t="str">
        <f t="shared" si="8"/>
        <v>.Cells(lngRenglonDatos + 35, lngColumnaAnio + cboPeriodo.ListIndex).Value = txtAprovecham.Text</v>
      </c>
    </row>
    <row r="121" spans="2:14" x14ac:dyDescent="0.25">
      <c r="K121">
        <v>28</v>
      </c>
      <c r="L121" t="str">
        <f t="shared" si="7"/>
        <v>RC[-28],</v>
      </c>
      <c r="M121">
        <v>36</v>
      </c>
      <c r="N121" t="str">
        <f t="shared" si="8"/>
        <v>.Cells(lngRenglonDatos + 36, lngColumnaAnio + cboPeriodo.ListIndex).Value = txtAprovecham.Text</v>
      </c>
    </row>
    <row r="122" spans="2:14" x14ac:dyDescent="0.25">
      <c r="K122">
        <v>27</v>
      </c>
      <c r="L122" t="str">
        <f t="shared" si="7"/>
        <v>RC[-27],</v>
      </c>
      <c r="M122">
        <v>37</v>
      </c>
      <c r="N122" t="str">
        <f t="shared" si="8"/>
        <v>.Cells(lngRenglonDatos + 37, lngColumnaAnio + cboPeriodo.ListIndex).Value = txtAprovecham.Text</v>
      </c>
    </row>
    <row r="123" spans="2:14" x14ac:dyDescent="0.25">
      <c r="K123">
        <v>26</v>
      </c>
      <c r="L123" t="str">
        <f t="shared" si="7"/>
        <v>RC[-26],</v>
      </c>
      <c r="M123">
        <v>38</v>
      </c>
      <c r="N123" t="str">
        <f t="shared" si="8"/>
        <v>.Cells(lngRenglonDatos + 38, lngColumnaAnio + cboPeriodo.ListIndex).Value = txtAprovecham.Text</v>
      </c>
    </row>
    <row r="124" spans="2:14" x14ac:dyDescent="0.25">
      <c r="K124">
        <v>25</v>
      </c>
      <c r="L124" t="str">
        <f t="shared" si="7"/>
        <v>RC[-25],</v>
      </c>
      <c r="M124">
        <v>39</v>
      </c>
      <c r="N124" t="str">
        <f t="shared" si="8"/>
        <v>.Cells(lngRenglonDatos + 39, lngColumnaAnio + cboPeriodo.ListIndex).Value = txtAprovecham.Text</v>
      </c>
    </row>
    <row r="125" spans="2:14" x14ac:dyDescent="0.25">
      <c r="K125">
        <v>24</v>
      </c>
      <c r="L125" t="str">
        <f t="shared" si="7"/>
        <v>RC[-24],</v>
      </c>
      <c r="M125">
        <v>40</v>
      </c>
      <c r="N125" t="str">
        <f t="shared" si="8"/>
        <v>.Cells(lngRenglonDatos + 40, lngColumnaAnio + cboPeriodo.ListIndex).Value = txtAprovecham.Text</v>
      </c>
    </row>
    <row r="126" spans="2:14" x14ac:dyDescent="0.25">
      <c r="K126">
        <v>23</v>
      </c>
      <c r="L126" t="str">
        <f t="shared" si="7"/>
        <v>RC[-23],</v>
      </c>
      <c r="M126">
        <v>41</v>
      </c>
      <c r="N126" t="str">
        <f t="shared" si="8"/>
        <v>.Cells(lngRenglonDatos + 41, lngColumnaAnio + cboPeriodo.ListIndex).Value = txtAprovecham.Text</v>
      </c>
    </row>
    <row r="127" spans="2:14" x14ac:dyDescent="0.25">
      <c r="K127">
        <v>22</v>
      </c>
      <c r="L127" t="str">
        <f t="shared" si="7"/>
        <v>RC[-22],</v>
      </c>
      <c r="M127">
        <v>42</v>
      </c>
      <c r="N127" t="str">
        <f t="shared" si="8"/>
        <v>.Cells(lngRenglonDatos + 42, lngColumnaAnio + cboPeriodo.ListIndex).Value = txtAprovecham.Text</v>
      </c>
    </row>
    <row r="128" spans="2:14" x14ac:dyDescent="0.25">
      <c r="K128">
        <v>21</v>
      </c>
      <c r="L128" t="str">
        <f t="shared" si="7"/>
        <v>RC[-21],</v>
      </c>
      <c r="M128">
        <v>43</v>
      </c>
      <c r="N128" t="str">
        <f t="shared" si="8"/>
        <v>.Cells(lngRenglonDatos + 43, lngColumnaAnio + cboPeriodo.ListIndex).Value = txtAprovecham.Text</v>
      </c>
    </row>
    <row r="129" spans="11:14" x14ac:dyDescent="0.25">
      <c r="K129">
        <v>20</v>
      </c>
      <c r="L129" t="str">
        <f t="shared" si="7"/>
        <v>RC[-20],</v>
      </c>
      <c r="M129">
        <v>44</v>
      </c>
      <c r="N129" t="str">
        <f t="shared" si="8"/>
        <v>.Cells(lngRenglonDatos + 44, lngColumnaAnio + cboPeriodo.ListIndex).Value = txtAprovecham.Text</v>
      </c>
    </row>
    <row r="130" spans="11:14" x14ac:dyDescent="0.25">
      <c r="K130">
        <v>19</v>
      </c>
      <c r="L130" t="str">
        <f t="shared" si="7"/>
        <v>RC[-19],</v>
      </c>
      <c r="M130">
        <v>45</v>
      </c>
      <c r="N130" t="str">
        <f t="shared" si="8"/>
        <v>.Cells(lngRenglonDatos + 45, lngColumnaAnio + cboPeriodo.ListIndex).Value = txtAprovecham.Text</v>
      </c>
    </row>
    <row r="131" spans="11:14" x14ac:dyDescent="0.25">
      <c r="K131">
        <v>18</v>
      </c>
      <c r="L131" t="str">
        <f t="shared" si="7"/>
        <v>RC[-18],</v>
      </c>
      <c r="M131">
        <v>46</v>
      </c>
      <c r="N131" t="str">
        <f t="shared" si="8"/>
        <v>.Cells(lngRenglonDatos + 46, lngColumnaAnio + cboPeriodo.ListIndex).Value = txtAprovecham.Text</v>
      </c>
    </row>
    <row r="132" spans="11:14" x14ac:dyDescent="0.25">
      <c r="K132">
        <v>17</v>
      </c>
      <c r="L132" t="str">
        <f t="shared" si="7"/>
        <v>RC[-17],</v>
      </c>
      <c r="M132">
        <v>47</v>
      </c>
      <c r="N132" t="str">
        <f t="shared" si="8"/>
        <v>.Cells(lngRenglonDatos + 47, lngColumnaAnio + cboPeriodo.ListIndex).Value = txtAprovecham.Text</v>
      </c>
    </row>
    <row r="133" spans="11:14" x14ac:dyDescent="0.25">
      <c r="K133">
        <v>16</v>
      </c>
      <c r="L133" t="str">
        <f t="shared" si="7"/>
        <v>RC[-16],</v>
      </c>
      <c r="M133">
        <v>48</v>
      </c>
      <c r="N133" t="str">
        <f t="shared" si="8"/>
        <v>.Cells(lngRenglonDatos + 48, lngColumnaAnio + cboPeriodo.ListIndex).Value = txtAprovecham.Text</v>
      </c>
    </row>
    <row r="134" spans="11:14" x14ac:dyDescent="0.25">
      <c r="K134">
        <v>15</v>
      </c>
      <c r="L134" t="str">
        <f t="shared" si="7"/>
        <v>RC[-15],</v>
      </c>
      <c r="M134">
        <v>49</v>
      </c>
      <c r="N134" t="str">
        <f t="shared" si="8"/>
        <v>.Cells(lngRenglonDatos + 49, lngColumnaAnio + cboPeriodo.ListIndex).Value = txtAprovecham.Text</v>
      </c>
    </row>
    <row r="135" spans="11:14" x14ac:dyDescent="0.25">
      <c r="K135">
        <v>14</v>
      </c>
      <c r="L135" t="str">
        <f t="shared" si="7"/>
        <v>RC[-14],</v>
      </c>
      <c r="M135">
        <v>50</v>
      </c>
      <c r="N135" t="str">
        <f t="shared" si="8"/>
        <v>.Cells(lngRenglonDatos + 50, lngColumnaAnio + cboPeriodo.ListIndex).Value = txtAprovecham.Text</v>
      </c>
    </row>
    <row r="136" spans="11:14" x14ac:dyDescent="0.25">
      <c r="K136">
        <v>13</v>
      </c>
      <c r="L136" t="str">
        <f t="shared" si="7"/>
        <v>RC[-13],</v>
      </c>
      <c r="M136">
        <v>51</v>
      </c>
      <c r="N136" t="str">
        <f t="shared" si="8"/>
        <v>.Cells(lngRenglonDatos + 51, lngColumnaAnio + cboPeriodo.ListIndex).Value = txtAprovecham.Text</v>
      </c>
    </row>
    <row r="137" spans="11:14" x14ac:dyDescent="0.25">
      <c r="K137">
        <v>12</v>
      </c>
      <c r="L137" t="str">
        <f t="shared" si="7"/>
        <v>RC[-12],</v>
      </c>
      <c r="M137">
        <v>52</v>
      </c>
      <c r="N137" t="str">
        <f t="shared" si="8"/>
        <v>.Cells(lngRenglonDatos + 52, lngColumnaAnio + cboPeriodo.ListIndex).Value = txtAprovecham.Text</v>
      </c>
    </row>
    <row r="138" spans="11:14" x14ac:dyDescent="0.25">
      <c r="K138">
        <v>11</v>
      </c>
      <c r="L138" t="str">
        <f t="shared" si="7"/>
        <v>RC[-11],</v>
      </c>
      <c r="M138">
        <v>53</v>
      </c>
      <c r="N138" t="str">
        <f t="shared" si="8"/>
        <v>.Cells(lngRenglonDatos + 53, lngColumnaAnio + cboPeriodo.ListIndex).Value = txtAprovecham.Text</v>
      </c>
    </row>
    <row r="139" spans="11:14" x14ac:dyDescent="0.25">
      <c r="K139">
        <v>10</v>
      </c>
      <c r="L139" t="str">
        <f t="shared" si="7"/>
        <v>RC[-10],</v>
      </c>
      <c r="M139">
        <v>54</v>
      </c>
      <c r="N139" t="str">
        <f t="shared" si="8"/>
        <v>.Cells(lngRenglonDatos + 54, lngColumnaAnio + cboPeriodo.ListIndex).Value = txtAprovecham.Text</v>
      </c>
    </row>
    <row r="140" spans="11:14" x14ac:dyDescent="0.25">
      <c r="K140">
        <v>9</v>
      </c>
      <c r="L140" t="str">
        <f t="shared" si="7"/>
        <v>RC[-9],</v>
      </c>
      <c r="M140">
        <v>55</v>
      </c>
      <c r="N140" t="str">
        <f t="shared" si="8"/>
        <v>.Cells(lngRenglonDatos + 55, lngColumnaAnio + cboPeriodo.ListIndex).Value = txtAprovecham.Text</v>
      </c>
    </row>
    <row r="141" spans="11:14" x14ac:dyDescent="0.25">
      <c r="K141">
        <v>8</v>
      </c>
      <c r="L141" t="str">
        <f t="shared" si="7"/>
        <v>RC[-8],</v>
      </c>
      <c r="M141">
        <v>56</v>
      </c>
      <c r="N141" t="str">
        <f t="shared" si="8"/>
        <v>.Cells(lngRenglonDatos + 56, lngColumnaAnio + cboPeriodo.ListIndex).Value = txtAprovecham.Text</v>
      </c>
    </row>
    <row r="142" spans="11:14" x14ac:dyDescent="0.25">
      <c r="K142">
        <v>7</v>
      </c>
      <c r="L142" t="str">
        <f t="shared" si="7"/>
        <v>RC[-7],</v>
      </c>
      <c r="M142">
        <v>57</v>
      </c>
      <c r="N142" t="str">
        <f t="shared" si="8"/>
        <v>.Cells(lngRenglonDatos + 57, lngColumnaAnio + cboPeriodo.ListIndex).Value = txtAprovecham.Text</v>
      </c>
    </row>
    <row r="143" spans="11:14" x14ac:dyDescent="0.25">
      <c r="K143">
        <v>6</v>
      </c>
      <c r="L143" t="str">
        <f t="shared" si="7"/>
        <v>RC[-6],</v>
      </c>
      <c r="M143">
        <v>58</v>
      </c>
      <c r="N143" t="str">
        <f t="shared" si="8"/>
        <v>.Cells(lngRenglonDatos + 58, lngColumnaAnio + cboPeriodo.ListIndex).Value = txtAprovecham.Text</v>
      </c>
    </row>
    <row r="144" spans="11:14" x14ac:dyDescent="0.25">
      <c r="K144">
        <v>5</v>
      </c>
      <c r="L144" t="str">
        <f t="shared" si="7"/>
        <v>RC[-5],</v>
      </c>
      <c r="M144">
        <v>59</v>
      </c>
      <c r="N144" t="str">
        <f t="shared" si="8"/>
        <v>.Cells(lngRenglonDatos + 59, lngColumnaAnio + cboPeriodo.ListIndex).Value = txtAprovecham.Text</v>
      </c>
    </row>
    <row r="145" spans="11:14" x14ac:dyDescent="0.25">
      <c r="K145">
        <v>4</v>
      </c>
      <c r="L145" t="str">
        <f t="shared" si="7"/>
        <v>RC[-4],</v>
      </c>
      <c r="M145">
        <v>60</v>
      </c>
      <c r="N145" t="str">
        <f t="shared" si="8"/>
        <v>.Cells(lngRenglonDatos + 60, lngColumnaAnio + cboPeriodo.ListIndex).Value = txtAprovecham.Text</v>
      </c>
    </row>
    <row r="146" spans="11:14" x14ac:dyDescent="0.25">
      <c r="K146">
        <v>3</v>
      </c>
      <c r="L146" t="str">
        <f t="shared" si="7"/>
        <v>RC[-3],</v>
      </c>
      <c r="M146">
        <v>61</v>
      </c>
      <c r="N146" t="str">
        <f t="shared" si="8"/>
        <v>.Cells(lngRenglonDatos + 61, lngColumnaAnio + cboPeriodo.ListIndex).Value = txtAprovecham.Text</v>
      </c>
    </row>
    <row r="147" spans="11:14" x14ac:dyDescent="0.25">
      <c r="K147">
        <v>2</v>
      </c>
      <c r="L147" t="str">
        <f t="shared" si="7"/>
        <v>RC[-2],</v>
      </c>
      <c r="M147">
        <v>62</v>
      </c>
      <c r="N147" t="str">
        <f t="shared" si="8"/>
        <v>.Cells(lngRenglonDatos + 62, lngColumnaAnio + cboPeriodo.ListIndex).Value = txtAprovecham.Text</v>
      </c>
    </row>
    <row r="148" spans="11:14" x14ac:dyDescent="0.25">
      <c r="K148">
        <v>1</v>
      </c>
      <c r="L148" t="str">
        <f>CONCATENATE(XDI148, XDJ148, XDK148, XDL148, XDM148, XDN148, XDO148, XDP148, XDQ148, XDR148, XDS148, XDT148, XDU148, XDV148, XDW148, XDX148, XDY148, XDZ148, XEA148, XEB148, XEC148, XED148, XEE148, XEF148, XEG148, XEH148, XEI148, XEJ148, XEK148, XEL148, XEM148, XEN148, XEO148, XEP148, XEQ148, XER148, XES148, XET148, XEU148, XEV148, XEW148, XEX148, XEY148, XEZ148, XFA148, XFB148, XFC148, XFD148, A148, B148, C148, D148, E148, F148, G148, H148, I148, J148, K148)</f>
        <v>1</v>
      </c>
      <c r="M148">
        <v>63</v>
      </c>
      <c r="N148" t="str">
        <f t="shared" si="8"/>
        <v>.Cells(lngRenglonDatos + 63, lngColumnaAnio + cboPeriodo.ListIndex).Value = txtAprovecham.Text</v>
      </c>
    </row>
    <row r="149" spans="11:14" x14ac:dyDescent="0.25">
      <c r="M149">
        <v>64</v>
      </c>
      <c r="N149" t="str">
        <f t="shared" si="8"/>
        <v>.Cells(lngRenglonDatos + 64, lngColumnaAnio + cboPeriodo.ListIndex).Value = txtAprovecham.Text</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739A81D5B4BD248B074ACEC8C541457" ma:contentTypeVersion="0" ma:contentTypeDescription="Crear nuevo documento." ma:contentTypeScope="" ma:versionID="61e69060a408b19ea3d38eeeed91542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E27255-47D1-422F-AC9B-A543EDDCB817}">
  <ds:schemaRef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3111EC1-A182-4D04-BBCF-E5332599EE66}">
  <ds:schemaRefs>
    <ds:schemaRef ds:uri="http://schemas.microsoft.com/sharepoint/v3/contenttype/forms"/>
  </ds:schemaRefs>
</ds:datastoreItem>
</file>

<file path=customXml/itemProps3.xml><?xml version="1.0" encoding="utf-8"?>
<ds:datastoreItem xmlns:ds="http://schemas.openxmlformats.org/officeDocument/2006/customXml" ds:itemID="{02546E90-4116-481B-9742-2DD2965B7D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Soporte</vt:lpstr>
      <vt:lpstr>Hoja2</vt:lpstr>
      <vt:lpstr>Soporte!modal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Usuario de Windows</cp:lastModifiedBy>
  <cp:lastPrinted>2017-06-29T03:57:53Z</cp:lastPrinted>
  <dcterms:created xsi:type="dcterms:W3CDTF">2017-04-19T00:32:02Z</dcterms:created>
  <dcterms:modified xsi:type="dcterms:W3CDTF">2017-06-30T04:05:32Z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0x0101007739A81D5B4BD248B074ACEC8C541457</vt:lpwstr>
  </property>
</Properties>
</file>