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E:\Documents\MACO-feb 17\Sistema de Alertas\Medición CP2016\Medición Estados\Sistema de Alertas\Para subir a la página\"/>
    </mc:Choice>
  </mc:AlternateContent>
  <bookViews>
    <workbookView xWindow="0" yWindow="0" windowWidth="28800" windowHeight="11448"/>
  </bookViews>
  <sheets>
    <sheet name="Jal" sheetId="1" r:id="rId1"/>
    <sheet name="Soporte" sheetId="2" state="hidden" r:id="rId2"/>
    <sheet name="Hoja2" sheetId="3" state="hidden" r:id="rId3"/>
  </sheets>
  <definedNames>
    <definedName name="_xlnm.Print_Area" localSheetId="0">Jal!$B$3:$BJ$144</definedName>
    <definedName name="modal" localSheetId="1">Soporte!$F$5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49" i="3" l="1"/>
  <c r="N148" i="3"/>
  <c r="L148" i="3"/>
  <c r="N147" i="3"/>
  <c r="L147" i="3"/>
  <c r="N146" i="3"/>
  <c r="L146" i="3"/>
  <c r="N145" i="3"/>
  <c r="L145" i="3"/>
  <c r="N144" i="3"/>
  <c r="L144" i="3"/>
  <c r="N143" i="3"/>
  <c r="L143" i="3"/>
  <c r="N142" i="3"/>
  <c r="L142" i="3"/>
  <c r="N141" i="3"/>
  <c r="L141" i="3"/>
  <c r="N140" i="3"/>
  <c r="L140" i="3"/>
  <c r="N139" i="3"/>
  <c r="L139" i="3"/>
  <c r="N138" i="3"/>
  <c r="L138" i="3"/>
  <c r="N137" i="3"/>
  <c r="L137" i="3"/>
  <c r="N136" i="3"/>
  <c r="L136" i="3"/>
  <c r="N135" i="3"/>
  <c r="L135" i="3"/>
  <c r="N134" i="3"/>
  <c r="L134" i="3"/>
  <c r="N133" i="3"/>
  <c r="L133" i="3"/>
  <c r="N132" i="3"/>
  <c r="L132" i="3"/>
  <c r="N131" i="3"/>
  <c r="L131" i="3"/>
  <c r="N130" i="3"/>
  <c r="L130" i="3"/>
  <c r="N129" i="3"/>
  <c r="L129" i="3"/>
  <c r="N128" i="3"/>
  <c r="L128" i="3"/>
  <c r="N127" i="3"/>
  <c r="L127" i="3"/>
  <c r="N126" i="3"/>
  <c r="L126" i="3"/>
  <c r="N125" i="3"/>
  <c r="L125" i="3"/>
  <c r="N124" i="3"/>
  <c r="L124" i="3"/>
  <c r="N123" i="3"/>
  <c r="L123" i="3"/>
  <c r="N122" i="3"/>
  <c r="L122" i="3"/>
  <c r="N121" i="3"/>
  <c r="L121" i="3"/>
  <c r="N120" i="3"/>
  <c r="L120" i="3"/>
  <c r="N119" i="3"/>
  <c r="L119" i="3"/>
  <c r="N118" i="3"/>
  <c r="L118" i="3"/>
  <c r="G118" i="3"/>
  <c r="F118" i="3"/>
  <c r="N117" i="3"/>
  <c r="L117" i="3"/>
  <c r="G117" i="3"/>
  <c r="F117" i="3"/>
  <c r="N116" i="3"/>
  <c r="L116" i="3"/>
  <c r="G116" i="3"/>
  <c r="N115" i="3"/>
  <c r="L115" i="3"/>
  <c r="G115" i="3"/>
  <c r="N114" i="3"/>
  <c r="L114" i="3"/>
  <c r="G114" i="3"/>
  <c r="F114" i="3"/>
  <c r="F115" i="3" s="1"/>
  <c r="F116" i="3" s="1"/>
  <c r="N113" i="3"/>
  <c r="L113" i="3"/>
  <c r="G113" i="3"/>
  <c r="N112" i="3"/>
  <c r="L112" i="3"/>
  <c r="G112" i="3"/>
  <c r="N111" i="3"/>
  <c r="L111" i="3"/>
  <c r="G111" i="3"/>
  <c r="N110" i="3"/>
  <c r="L110" i="3"/>
  <c r="G110" i="3"/>
  <c r="F110" i="3"/>
  <c r="F111" i="3" s="1"/>
  <c r="F112" i="3" s="1"/>
  <c r="F113" i="3" s="1"/>
  <c r="N109" i="3"/>
  <c r="L109" i="3"/>
  <c r="G109" i="3"/>
  <c r="N108" i="3"/>
  <c r="L108" i="3"/>
  <c r="G108" i="3"/>
  <c r="N107" i="3"/>
  <c r="L107" i="3"/>
  <c r="G107" i="3"/>
  <c r="N106" i="3"/>
  <c r="L106" i="3"/>
  <c r="G106" i="3"/>
  <c r="N105" i="3"/>
  <c r="L105" i="3"/>
  <c r="G105" i="3"/>
  <c r="N104" i="3"/>
  <c r="L104" i="3"/>
  <c r="G104" i="3"/>
  <c r="N103" i="3"/>
  <c r="L103" i="3"/>
  <c r="G103" i="3"/>
  <c r="N102" i="3"/>
  <c r="L102" i="3"/>
  <c r="G102" i="3"/>
  <c r="F102" i="3"/>
  <c r="F103" i="3" s="1"/>
  <c r="F104" i="3" s="1"/>
  <c r="F105" i="3" s="1"/>
  <c r="F106" i="3" s="1"/>
  <c r="F107" i="3" s="1"/>
  <c r="F108" i="3" s="1"/>
  <c r="F109" i="3" s="1"/>
  <c r="E102" i="3"/>
  <c r="E103" i="3" s="1"/>
  <c r="E104" i="3" s="1"/>
  <c r="E105" i="3" s="1"/>
  <c r="E106" i="3" s="1"/>
  <c r="E107" i="3" s="1"/>
  <c r="E108" i="3" s="1"/>
  <c r="E109" i="3" s="1"/>
  <c r="E110" i="3" s="1"/>
  <c r="E111" i="3" s="1"/>
  <c r="E112" i="3" s="1"/>
  <c r="E113" i="3" s="1"/>
  <c r="E114" i="3" s="1"/>
  <c r="E115" i="3" s="1"/>
  <c r="E116" i="3" s="1"/>
  <c r="E117" i="3" s="1"/>
  <c r="E118" i="3" s="1"/>
  <c r="N101" i="3"/>
  <c r="L101" i="3"/>
  <c r="G101" i="3"/>
  <c r="F101" i="3"/>
  <c r="N100" i="3"/>
  <c r="L100" i="3"/>
  <c r="G100" i="3"/>
  <c r="F100" i="3"/>
  <c r="N99" i="3"/>
  <c r="L99" i="3"/>
  <c r="G99" i="3"/>
  <c r="N98" i="3"/>
  <c r="L98" i="3"/>
  <c r="G98" i="3"/>
  <c r="F98" i="3"/>
  <c r="F99" i="3" s="1"/>
  <c r="N97" i="3"/>
  <c r="L97" i="3"/>
  <c r="G97" i="3"/>
  <c r="F97" i="3"/>
  <c r="N96" i="3"/>
  <c r="L96" i="3"/>
  <c r="G96" i="3"/>
  <c r="F96" i="3"/>
  <c r="N95" i="3"/>
  <c r="L95" i="3"/>
  <c r="G95" i="3"/>
  <c r="N94" i="3"/>
  <c r="L94" i="3"/>
  <c r="G94" i="3"/>
  <c r="N93" i="3"/>
  <c r="L93" i="3"/>
  <c r="G93" i="3"/>
  <c r="N92" i="3"/>
  <c r="L92" i="3"/>
  <c r="G92" i="3"/>
  <c r="N91" i="3"/>
  <c r="L91" i="3"/>
  <c r="G91" i="3"/>
  <c r="F91" i="3"/>
  <c r="F92" i="3" s="1"/>
  <c r="F93" i="3" s="1"/>
  <c r="F94" i="3" s="1"/>
  <c r="F95" i="3" s="1"/>
  <c r="N90" i="3"/>
  <c r="L90" i="3"/>
  <c r="G90" i="3"/>
  <c r="G89" i="3"/>
  <c r="G88" i="3"/>
  <c r="G87" i="3"/>
  <c r="G86" i="3"/>
  <c r="G85" i="3"/>
  <c r="G84" i="3"/>
  <c r="G83" i="3"/>
  <c r="G82" i="3"/>
  <c r="G81" i="3"/>
  <c r="G80" i="3"/>
  <c r="F80" i="3"/>
  <c r="F81" i="3" s="1"/>
  <c r="F82" i="3" s="1"/>
  <c r="F83" i="3" s="1"/>
  <c r="F84" i="3" s="1"/>
  <c r="F85" i="3" s="1"/>
  <c r="F86" i="3" s="1"/>
  <c r="F87" i="3" s="1"/>
  <c r="F88" i="3" s="1"/>
  <c r="F89" i="3" s="1"/>
  <c r="F90" i="3" s="1"/>
  <c r="G79" i="3"/>
  <c r="G78" i="3"/>
  <c r="G77" i="3"/>
  <c r="G76" i="3"/>
  <c r="G75" i="3"/>
  <c r="G74" i="3"/>
  <c r="G73" i="3"/>
  <c r="F73" i="3"/>
  <c r="F74" i="3" s="1"/>
  <c r="F75" i="3" s="1"/>
  <c r="F76" i="3" s="1"/>
  <c r="F77" i="3" s="1"/>
  <c r="F78" i="3" s="1"/>
  <c r="F79" i="3" s="1"/>
  <c r="E73" i="3"/>
  <c r="E74" i="3" s="1"/>
  <c r="E75" i="3" s="1"/>
  <c r="E76" i="3" s="1"/>
  <c r="E77" i="3" s="1"/>
  <c r="E78" i="3" s="1"/>
  <c r="E79" i="3" s="1"/>
  <c r="E80" i="3" s="1"/>
  <c r="E81" i="3" s="1"/>
  <c r="E82" i="3" s="1"/>
  <c r="E83" i="3" s="1"/>
  <c r="E84" i="3" s="1"/>
  <c r="E85" i="3" s="1"/>
  <c r="E86" i="3" s="1"/>
  <c r="E87" i="3" s="1"/>
  <c r="E88" i="3" s="1"/>
  <c r="E89" i="3" s="1"/>
  <c r="E90" i="3" s="1"/>
  <c r="E91" i="3" s="1"/>
  <c r="E92" i="3" s="1"/>
  <c r="E93" i="3" s="1"/>
  <c r="E94" i="3" s="1"/>
  <c r="E95" i="3" s="1"/>
  <c r="E96" i="3" s="1"/>
  <c r="E97" i="3" s="1"/>
  <c r="E98" i="3" s="1"/>
  <c r="E99" i="3" s="1"/>
  <c r="E100" i="3" s="1"/>
  <c r="E101" i="3" s="1"/>
  <c r="G72" i="3"/>
  <c r="F72" i="3"/>
  <c r="G71" i="3"/>
  <c r="F71" i="3"/>
  <c r="G70" i="3"/>
  <c r="F70" i="3"/>
  <c r="G69" i="3"/>
  <c r="G68" i="3"/>
  <c r="G67" i="3"/>
  <c r="F67" i="3"/>
  <c r="F68" i="3" s="1"/>
  <c r="F69" i="3" s="1"/>
  <c r="G66" i="3"/>
  <c r="G65" i="3"/>
  <c r="G64" i="3"/>
  <c r="F64" i="3"/>
  <c r="F65" i="3" s="1"/>
  <c r="F66" i="3" s="1"/>
  <c r="E64" i="3"/>
  <c r="E65" i="3" s="1"/>
  <c r="E66" i="3" s="1"/>
  <c r="E67" i="3" s="1"/>
  <c r="E68" i="3" s="1"/>
  <c r="E69" i="3" s="1"/>
  <c r="E70" i="3" s="1"/>
  <c r="E71" i="3" s="1"/>
  <c r="E72" i="3" s="1"/>
  <c r="H61" i="3"/>
  <c r="H60" i="3"/>
  <c r="D60" i="3"/>
  <c r="H59" i="3"/>
  <c r="D59" i="3"/>
  <c r="H58" i="3"/>
  <c r="D58" i="3"/>
  <c r="H57" i="3"/>
  <c r="D57" i="3"/>
  <c r="H56" i="3"/>
  <c r="D56" i="3"/>
  <c r="H55" i="3"/>
  <c r="D55" i="3"/>
  <c r="H54" i="3"/>
  <c r="D54" i="3"/>
  <c r="H53" i="3"/>
  <c r="D53" i="3"/>
  <c r="H52" i="3"/>
  <c r="D52" i="3"/>
  <c r="H51" i="3"/>
  <c r="D51" i="3"/>
  <c r="H50" i="3"/>
  <c r="D50" i="3"/>
  <c r="H49" i="3"/>
  <c r="D49" i="3"/>
  <c r="H48" i="3"/>
  <c r="D48" i="3"/>
  <c r="H47" i="3"/>
  <c r="D47" i="3"/>
  <c r="H46" i="3"/>
  <c r="D46" i="3"/>
  <c r="H45" i="3"/>
  <c r="D45" i="3"/>
  <c r="H44" i="3"/>
  <c r="D44" i="3"/>
  <c r="H43" i="3"/>
  <c r="D43" i="3"/>
  <c r="H42" i="3"/>
  <c r="D42" i="3"/>
  <c r="H41" i="3"/>
  <c r="D41" i="3"/>
  <c r="H40" i="3"/>
  <c r="D40" i="3"/>
  <c r="H39" i="3"/>
  <c r="D39" i="3"/>
  <c r="H38" i="3"/>
  <c r="D38" i="3"/>
  <c r="H37" i="3"/>
  <c r="D37" i="3"/>
  <c r="H36" i="3"/>
  <c r="D36" i="3"/>
  <c r="H35" i="3"/>
  <c r="D35" i="3"/>
  <c r="H34" i="3"/>
  <c r="D34" i="3"/>
  <c r="H33" i="3"/>
  <c r="D33" i="3"/>
  <c r="H32" i="3"/>
  <c r="D32" i="3"/>
  <c r="W31" i="3"/>
  <c r="H31" i="3"/>
  <c r="D31" i="3"/>
  <c r="W30" i="3"/>
  <c r="H30" i="3"/>
  <c r="D30" i="3"/>
  <c r="W29" i="3"/>
  <c r="H29" i="3"/>
  <c r="D29" i="3"/>
  <c r="W28" i="3"/>
  <c r="H28" i="3"/>
  <c r="D28" i="3"/>
  <c r="W27" i="3"/>
  <c r="H27" i="3"/>
  <c r="D27" i="3"/>
  <c r="W26" i="3"/>
  <c r="H26" i="3"/>
  <c r="D26" i="3"/>
  <c r="W25" i="3"/>
  <c r="H25" i="3"/>
  <c r="D25" i="3"/>
  <c r="W24" i="3"/>
  <c r="H24" i="3"/>
  <c r="D24" i="3"/>
  <c r="W23" i="3"/>
  <c r="H23" i="3"/>
  <c r="D23" i="3"/>
  <c r="W22" i="3"/>
  <c r="H22" i="3"/>
  <c r="D22" i="3"/>
  <c r="W21" i="3"/>
  <c r="H21" i="3"/>
  <c r="D21" i="3"/>
  <c r="W20" i="3"/>
  <c r="H20" i="3"/>
  <c r="D20" i="3"/>
  <c r="W19" i="3"/>
  <c r="H19" i="3"/>
  <c r="D19" i="3"/>
  <c r="W18" i="3"/>
  <c r="H18" i="3"/>
  <c r="D18" i="3"/>
  <c r="W17" i="3"/>
  <c r="H17" i="3"/>
  <c r="D17" i="3"/>
  <c r="W16" i="3"/>
  <c r="H16" i="3"/>
  <c r="D16" i="3"/>
  <c r="W15" i="3"/>
  <c r="H15" i="3"/>
  <c r="D15" i="3"/>
  <c r="W14" i="3"/>
  <c r="H14" i="3"/>
  <c r="D14" i="3"/>
  <c r="W13" i="3"/>
  <c r="H13" i="3"/>
  <c r="D13" i="3"/>
  <c r="W12" i="3"/>
  <c r="H12" i="3"/>
  <c r="D12" i="3"/>
  <c r="W11" i="3"/>
  <c r="H11" i="3"/>
  <c r="D11" i="3"/>
  <c r="W10" i="3"/>
  <c r="H10" i="3"/>
  <c r="W9" i="3"/>
  <c r="H9" i="3"/>
  <c r="W8" i="3"/>
  <c r="H8" i="3"/>
  <c r="W7" i="3"/>
  <c r="H7" i="3"/>
  <c r="W6" i="3"/>
  <c r="H6" i="3"/>
  <c r="W5" i="3"/>
  <c r="H5" i="3"/>
  <c r="W4" i="3"/>
  <c r="R4" i="3"/>
  <c r="H4" i="3"/>
  <c r="W3" i="3"/>
  <c r="R3" i="3"/>
  <c r="H3" i="3"/>
  <c r="W2" i="3"/>
  <c r="R2" i="3"/>
  <c r="H2" i="3"/>
  <c r="W1" i="3"/>
  <c r="H1" i="3"/>
  <c r="R6" i="3" l="1"/>
</calcChain>
</file>

<file path=xl/sharedStrings.xml><?xml version="1.0" encoding="utf-8"?>
<sst xmlns="http://schemas.openxmlformats.org/spreadsheetml/2006/main" count="1641" uniqueCount="559">
  <si>
    <t>Información General</t>
  </si>
  <si>
    <t>Entidad Federativa:</t>
  </si>
  <si>
    <t>Link de Cuenta Pública:</t>
  </si>
  <si>
    <t>Link de Formatos CONAC:</t>
  </si>
  <si>
    <t>Concepto</t>
  </si>
  <si>
    <t>Acreedor o Prestador de Servicio / Subconcepto</t>
  </si>
  <si>
    <t>Fuente de Pago</t>
  </si>
  <si>
    <t>Monto Contratado</t>
  </si>
  <si>
    <t>Unidad de Contrato</t>
  </si>
  <si>
    <t>Amortizaciones / Pago de Inversión</t>
  </si>
  <si>
    <t>Intereses</t>
  </si>
  <si>
    <t>Comisiones</t>
  </si>
  <si>
    <t>Otros Gastos</t>
  </si>
  <si>
    <t>Observaciones</t>
  </si>
  <si>
    <t>1T</t>
  </si>
  <si>
    <t>2T</t>
  </si>
  <si>
    <t>3T</t>
  </si>
  <si>
    <t>4T</t>
  </si>
  <si>
    <t>Deuda avalada, subsidiaria, solidaria o similar</t>
  </si>
  <si>
    <t>Banco Interacciones</t>
  </si>
  <si>
    <t>Proveedores por pagar a corto plazo</t>
  </si>
  <si>
    <t>Contratistas por obra pública por pagar a corto plazo</t>
  </si>
  <si>
    <t>Otras cuentas por pagar a corto plazo</t>
  </si>
  <si>
    <t>Documentos comerciales por pagar a corto plazo</t>
  </si>
  <si>
    <t>Documentos con contratistas por pagar a corto plazo</t>
  </si>
  <si>
    <t>Otros documentos por pagar a corto plazo</t>
  </si>
  <si>
    <t>Titulos y valores de la deuda pública interna a corto plazo</t>
  </si>
  <si>
    <t>Otros pasivos circulantes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</si>
  <si>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</si>
  <si>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</si>
  <si>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</si>
  <si>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</si>
  <si>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</si>
  <si>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</si>
  <si>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</si>
  <si>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</si>
  <si>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</si>
  <si>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</si>
  <si>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</si>
  <si>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</si>
  <si>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</si>
  <si>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</si>
  <si>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</si>
  <si>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</si>
  <si>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</si>
  <si>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3,17% Sobre Extracción del Petróleo</t>
  </si>
  <si>
    <t>Gasolinas y Diesel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</si>
  <si>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</si>
  <si>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</si>
  <si>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</si>
  <si>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Vehiculos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</si>
  <si>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</si>
  <si>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</si>
  <si>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</si>
  <si>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</si>
  <si>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</si>
  <si>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</si>
  <si>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(-) Participaciones e Incentivos Económicos Otorgados  municipios</t>
  </si>
  <si>
    <t>(-) Ingresos Virtuales</t>
  </si>
  <si>
    <t>Aportaciones</t>
  </si>
  <si>
    <t>Fondo de Aportaciones para la Nómina Educativa y Gasto Operativo</t>
  </si>
  <si>
    <t>Fondo de Aportaciones para los Servicios de Salud</t>
  </si>
  <si>
    <t>Fondo de Aportaciones para la Infraestructura Social</t>
  </si>
  <si>
    <t>Fondo de Aportaciones para el Fortalecimiento de los Municipios y de las Demarcaciones Territoriales del Distrito Federal</t>
  </si>
  <si>
    <t>Fondo de Aportaciones Múltiples</t>
  </si>
  <si>
    <t>Fondo de Aportaciones para la Educación Tecnológica y de Adultos</t>
  </si>
  <si>
    <t>Fondo de Aportaciones para la Seguridad Pública de los Estados y de la Ciudad de México</t>
  </si>
  <si>
    <t>Fondo de Aportaciones para el Fortalecimiento de las Entidades Federativas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</si>
  <si>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</si>
  <si>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</si>
  <si>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</si>
  <si>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</si>
  <si>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</si>
  <si>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</si>
  <si>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</si>
  <si>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Transferencias, Subsidios y Subvenciones, y Pensiones y Jubilaciones</t>
  </si>
  <si>
    <t>Saldo / Monto Devengado</t>
  </si>
  <si>
    <t>Link de participaciones otorgadas a Municipios:</t>
  </si>
  <si>
    <t>Deudor u Obligado</t>
  </si>
  <si>
    <t>Transferencias Federales Etiquetadas</t>
  </si>
  <si>
    <t>Clave de Registro ante la SHCP</t>
  </si>
  <si>
    <t>Conceptos de Fuente de Pago</t>
  </si>
  <si>
    <t>Institucion Financiera</t>
  </si>
  <si>
    <t>Tipo de Obligación</t>
  </si>
  <si>
    <t>ABC Capital</t>
  </si>
  <si>
    <t>Arrendamiento Financiero</t>
  </si>
  <si>
    <t>American Express Bank (México)</t>
  </si>
  <si>
    <t>Banca Afirme</t>
  </si>
  <si>
    <t>Banca Mifel</t>
  </si>
  <si>
    <t>Otros</t>
  </si>
  <si>
    <t>Crédito de Largo Plazo</t>
  </si>
  <si>
    <t>Banco Actinver</t>
  </si>
  <si>
    <t>Créditos de Corto Plazo</t>
  </si>
  <si>
    <t>Banco Ahorro Famsa</t>
  </si>
  <si>
    <t>Ingresos Propios</t>
  </si>
  <si>
    <t>Banco Autofin México</t>
  </si>
  <si>
    <t>FONREC</t>
  </si>
  <si>
    <t>Banco Azteca</t>
  </si>
  <si>
    <t>Quirografario</t>
  </si>
  <si>
    <t>Banco Base</t>
  </si>
  <si>
    <t>Justicia Penal</t>
  </si>
  <si>
    <t>Banco Compartamos</t>
  </si>
  <si>
    <t>Líneas de Crédito Contingente</t>
  </si>
  <si>
    <t>Banco Credit Suisse (México)</t>
  </si>
  <si>
    <t>Banco del Bajío</t>
  </si>
  <si>
    <t>PROFISE</t>
  </si>
  <si>
    <t>Banco Finterra</t>
  </si>
  <si>
    <t>Titulos y Valores de Corto Plazo</t>
  </si>
  <si>
    <t>Banco Forjadores</t>
  </si>
  <si>
    <t>Titulos y Valores de Largo Plazo</t>
  </si>
  <si>
    <t>Banco Inbursa</t>
  </si>
  <si>
    <t>Banco Inmobiliario Mexicano</t>
  </si>
  <si>
    <t>Banco Invex</t>
  </si>
  <si>
    <t>Banco JP Morgan</t>
  </si>
  <si>
    <t>Banco Mercantil del Norte</t>
  </si>
  <si>
    <t>Banco Monex</t>
  </si>
  <si>
    <t>Banco Multiva</t>
  </si>
  <si>
    <t>Banco Nacional de México</t>
  </si>
  <si>
    <t>Banco PagaTodo</t>
  </si>
  <si>
    <t>Banco Progreso Chihuahua</t>
  </si>
  <si>
    <t>Banco Regional de Monterrey</t>
  </si>
  <si>
    <t>Banco Sabadell</t>
  </si>
  <si>
    <t>Banco Santander</t>
  </si>
  <si>
    <t>Banco Ve por Más</t>
  </si>
  <si>
    <t>BanCoppel</t>
  </si>
  <si>
    <t>Bancrea</t>
  </si>
  <si>
    <t>Bank Of America Mexico</t>
  </si>
  <si>
    <t>Bank Of China Mexico</t>
  </si>
  <si>
    <t>Bank Of Tokyo Mitsubishi UFJ (México)</t>
  </si>
  <si>
    <t>Bankaool</t>
  </si>
  <si>
    <t>Banobras</t>
  </si>
  <si>
    <t>Banregio</t>
  </si>
  <si>
    <t>Bansí</t>
  </si>
  <si>
    <t>Barclays Bank México</t>
  </si>
  <si>
    <t>BBVA Bancomer</t>
  </si>
  <si>
    <t>CIBanco</t>
  </si>
  <si>
    <t>Consubanco</t>
  </si>
  <si>
    <t>Deutsche Bank México</t>
  </si>
  <si>
    <t>Fundación Dondé Banco</t>
  </si>
  <si>
    <t>HSBC México</t>
  </si>
  <si>
    <t>Industrial and Commercial Bank of China</t>
  </si>
  <si>
    <t>Intercam Banco</t>
  </si>
  <si>
    <t>Investa Bank</t>
  </si>
  <si>
    <t>Mizuho Bank</t>
  </si>
  <si>
    <t>Scotiabank</t>
  </si>
  <si>
    <t>Shinhan Bank</t>
  </si>
  <si>
    <t>UBS Bank México</t>
  </si>
  <si>
    <t>Volkswagen Bank</t>
  </si>
  <si>
    <t>Ingresos Propios / Participaciones</t>
  </si>
  <si>
    <t>Ingresos Propios / Aportaciones</t>
  </si>
  <si>
    <t>Participaciones / Aportaciones</t>
  </si>
  <si>
    <t>Asociación Público Privada</t>
  </si>
  <si>
    <t>Concesión</t>
  </si>
  <si>
    <t>FAFEF</t>
  </si>
  <si>
    <t>FAIS</t>
  </si>
  <si>
    <t>FFM</t>
  </si>
  <si>
    <t>FGP</t>
  </si>
  <si>
    <t>IEPS</t>
  </si>
  <si>
    <t>Información</t>
  </si>
  <si>
    <t>Tema</t>
  </si>
  <si>
    <t>Deuda</t>
  </si>
  <si>
    <t>Contabilidad</t>
  </si>
  <si>
    <t>Ingresos</t>
  </si>
  <si>
    <t>Presupuestal</t>
  </si>
  <si>
    <t>Fuente de Pago Alterna</t>
  </si>
  <si>
    <t>Factoraje Financiero (Cadenas Productivas) de Largo Plazo</t>
  </si>
  <si>
    <t>Factoraje Financiero (Cadenas Productivas) de Corto Plazo</t>
  </si>
  <si>
    <t>Obligaciones de Corto Plazo y Proveedores y Contratista</t>
  </si>
  <si>
    <t>CP</t>
  </si>
  <si>
    <t>ID</t>
  </si>
  <si>
    <t>Activo</t>
  </si>
  <si>
    <t>S</t>
  </si>
  <si>
    <t>Año</t>
  </si>
  <si>
    <t>T1 (Trimestre 1)</t>
  </si>
  <si>
    <t>T2 (Trimestre 2)</t>
  </si>
  <si>
    <t>T3 (Trimestre 3)</t>
  </si>
  <si>
    <t>T4 (Trimestre 4)</t>
  </si>
  <si>
    <t>CP (Cuenta Pública)</t>
  </si>
  <si>
    <t>Periodos</t>
  </si>
  <si>
    <t>Columna</t>
  </si>
  <si>
    <t>Saldo / Monto Devengado 2016 1T</t>
  </si>
  <si>
    <t>Saldo / Monto Devengado 2016 2T</t>
  </si>
  <si>
    <t>Saldo / Monto Devengado 2016 3T</t>
  </si>
  <si>
    <t>Saldo / Monto Devengado 2016 4T</t>
  </si>
  <si>
    <t>Saldo / Monto Devengado 2016 CP</t>
  </si>
  <si>
    <t>Amortizaciones / Pago de Inversión 2016 1T</t>
  </si>
  <si>
    <t>Amortizaciones / Pago de Inversión 2016 2T</t>
  </si>
  <si>
    <t>Amortizaciones / Pago de Inversión 2016 3T</t>
  </si>
  <si>
    <t>Amortizaciones / Pago de Inversión 2016 4T</t>
  </si>
  <si>
    <t>Amortizaciones / Pago de Inversión 2016 CP</t>
  </si>
  <si>
    <t>Intereses 2016 1T</t>
  </si>
  <si>
    <t>Intereses 2016 2T</t>
  </si>
  <si>
    <t>Intereses 2016 3T</t>
  </si>
  <si>
    <t>Intereses 2016 4T</t>
  </si>
  <si>
    <t>Intereses 2016 CP</t>
  </si>
  <si>
    <t>Comisiones 2016 1T</t>
  </si>
  <si>
    <t>Comisiones 2016 2T</t>
  </si>
  <si>
    <t>Comisiones 2016 3T</t>
  </si>
  <si>
    <t>Comisiones 2016 4T</t>
  </si>
  <si>
    <t>Comisiones 2016 CP</t>
  </si>
  <si>
    <t>Otros Gastos 2016 1T</t>
  </si>
  <si>
    <t>Otros Gastos 2016 2T</t>
  </si>
  <si>
    <t>Otros Gastos 2016 3T</t>
  </si>
  <si>
    <t>Otros Gastos 2016 4T</t>
  </si>
  <si>
    <t>Otros Gastos 2016 CP</t>
  </si>
  <si>
    <t>Saldo / Monto Devengado 2017 1T</t>
  </si>
  <si>
    <t>Saldo / Monto Devengado 2017 2T</t>
  </si>
  <si>
    <t>Saldo / Monto Devengado 2017 3T</t>
  </si>
  <si>
    <t>Saldo / Monto Devengado 2017 4T</t>
  </si>
  <si>
    <t>Saldo / Monto Devengado 2017 CP</t>
  </si>
  <si>
    <t>Amortizaciones / Pago de Inversión 2017 1T</t>
  </si>
  <si>
    <t>Amortizaciones / Pago de Inversión 2017 2T</t>
  </si>
  <si>
    <t>Amortizaciones / Pago de Inversión 2017 3T</t>
  </si>
  <si>
    <t>Amortizaciones / Pago de Inversión 2017 4T</t>
  </si>
  <si>
    <t>Amortizaciones / Pago de Inversión 2017 CP</t>
  </si>
  <si>
    <t>Intereses 2017 1T</t>
  </si>
  <si>
    <t>Intereses 2017 2T</t>
  </si>
  <si>
    <t>Intereses 2017 3T</t>
  </si>
  <si>
    <t>Intereses 2017 4T</t>
  </si>
  <si>
    <t>Intereses 2017 CP</t>
  </si>
  <si>
    <t>Comisiones 2017 1T</t>
  </si>
  <si>
    <t>Comisiones 2017 2T</t>
  </si>
  <si>
    <t>Comisiones 2017 3T</t>
  </si>
  <si>
    <t>Comisiones 2017 4T</t>
  </si>
  <si>
    <t>Comisiones 2017 CP</t>
  </si>
  <si>
    <t>Otros Gastos 2017 1T</t>
  </si>
  <si>
    <t>Otros Gastos 2017 2T</t>
  </si>
  <si>
    <t>Otros Gastos 2017 3T</t>
  </si>
  <si>
    <t>Otros Gastos 2017 4T</t>
  </si>
  <si>
    <t>Otros Gastos 2017 CP</t>
  </si>
  <si>
    <t>* Tema *</t>
  </si>
  <si>
    <t>* Información *</t>
  </si>
  <si>
    <t>* Concepto *</t>
  </si>
  <si>
    <t>* Acreedor o Prestador de Servicio / Subconcepto *</t>
  </si>
  <si>
    <t>* Clave de Registro ante la SHCP *</t>
  </si>
  <si>
    <t>* Fuente de Pago *</t>
  </si>
  <si>
    <t>* Fuente de Pago Alterna *</t>
  </si>
  <si>
    <t>* Deudor u Obligado *</t>
  </si>
  <si>
    <t>* Monto Contratado *</t>
  </si>
  <si>
    <t>* Unidad de Contrato *</t>
  </si>
  <si>
    <t>* Saldo / Monto Devengado 2016 2T *</t>
  </si>
  <si>
    <t>* Saldo / Monto Devengado 2016 3T *</t>
  </si>
  <si>
    <t>* Saldo / Monto Devengado 2016 4T *</t>
  </si>
  <si>
    <t>* Saldo / Monto Devengado 2016 CP *</t>
  </si>
  <si>
    <t>* Amortizaciones / Pago de Inversión 2016 1T *</t>
  </si>
  <si>
    <t>* Amortizaciones / Pago de Inversión 2016 2T *</t>
  </si>
  <si>
    <t>* Amortizaciones / Pago de Inversión 2016 3T *</t>
  </si>
  <si>
    <t>* Amortizaciones / Pago de Inversión 2016 4T *</t>
  </si>
  <si>
    <t>* Amortizaciones / Pago de Inversión 2016 CP *</t>
  </si>
  <si>
    <t>* Intereses 2016 1T *</t>
  </si>
  <si>
    <t>* Intereses 2016 2T *</t>
  </si>
  <si>
    <t>* Intereses 2016 3T *</t>
  </si>
  <si>
    <t>* Intereses 2016 4T *</t>
  </si>
  <si>
    <t>* Intereses 2016 CP *</t>
  </si>
  <si>
    <t>* Comisiones 2016 1T *</t>
  </si>
  <si>
    <t>* Comisiones 2016 2T *</t>
  </si>
  <si>
    <t>* Comisiones 2016 3T *</t>
  </si>
  <si>
    <t>* Comisiones 2016 4T *</t>
  </si>
  <si>
    <t>* Comisiones 2016 CP *</t>
  </si>
  <si>
    <t>* Otros Gastos 2016 1T *</t>
  </si>
  <si>
    <t>* Otros Gastos 2016 2T *</t>
  </si>
  <si>
    <t>* Otros Gastos 2016 3T *</t>
  </si>
  <si>
    <t>* Otros Gastos 2016 4T *</t>
  </si>
  <si>
    <t>* Otros Gastos 2016 CP *</t>
  </si>
  <si>
    <t>* Saldo / Monto Devengado 2017 2T *</t>
  </si>
  <si>
    <t>* Saldo / Monto Devengado 2017 3T *</t>
  </si>
  <si>
    <t>* Saldo / Monto Devengado 2017 4T *</t>
  </si>
  <si>
    <t>* Saldo / Monto Devengado 2017 CP *</t>
  </si>
  <si>
    <t>* Amortizaciones / Pago de Inversión 2017 1T *</t>
  </si>
  <si>
    <t>* Amortizaciones / Pago de Inversión 2017 2T *</t>
  </si>
  <si>
    <t>* Amortizaciones / Pago de Inversión 2017 3T *</t>
  </si>
  <si>
    <t>* Amortizaciones / Pago de Inversión 2017 4T *</t>
  </si>
  <si>
    <t>* Amortizaciones / Pago de Inversión 2017 CP *</t>
  </si>
  <si>
    <t>* Intereses 2017 1T *</t>
  </si>
  <si>
    <t>* Intereses 2017 2T *</t>
  </si>
  <si>
    <t>* Intereses 2017 3T *</t>
  </si>
  <si>
    <t>* Intereses 2017 4T *</t>
  </si>
  <si>
    <t>* Intereses 2017 CP *</t>
  </si>
  <si>
    <t>* Comisiones 2017 1T *</t>
  </si>
  <si>
    <t>* Comisiones 2017 2T *</t>
  </si>
  <si>
    <t>* Comisiones 2017 3T *</t>
  </si>
  <si>
    <t>* Comisiones 2017 4T *</t>
  </si>
  <si>
    <t>* Comisiones 2017 CP *</t>
  </si>
  <si>
    <t>* Otros Gastos 2017 1T *</t>
  </si>
  <si>
    <t>* Otros Gastos 2017 2T *</t>
  </si>
  <si>
    <t>* Otros Gastos 2017 3T *</t>
  </si>
  <si>
    <t>* Otros Gastos 2017 4T *</t>
  </si>
  <si>
    <t>* Otros Gastos 2017 CP *</t>
  </si>
  <si>
    <t>* Observaciones *</t>
  </si>
  <si>
    <t>Catalogo/* Columna *</t>
  </si>
  <si>
    <t>* Saldo / Monto Devengado 2016 1T * [Año 1]</t>
  </si>
  <si>
    <t>* Saldo / Monto Devengado 2017 1T * [Año 2]</t>
  </si>
  <si>
    <t>Institucion Financiera (Acreedor)</t>
  </si>
  <si>
    <t>Tocinadas</t>
  </si>
  <si>
    <t>Pastor</t>
  </si>
  <si>
    <t>Bistec</t>
  </si>
  <si>
    <t>Tipo de Obligación Corto Plazo</t>
  </si>
  <si>
    <t>Otros Fondos Distintos de Aportaciones</t>
  </si>
  <si>
    <t>Otras Transferencias Federales Etiquetadas</t>
  </si>
  <si>
    <t>Otros Ingresos de Libre Disposición</t>
  </si>
  <si>
    <t>Participaciones en Ingresos Locales</t>
  </si>
  <si>
    <t>Cuentas por Pagar a Corto Plazo</t>
  </si>
  <si>
    <t>Documentos por Pagar a Corto Plazo</t>
  </si>
  <si>
    <t>Títulos y Valores a Corto Plazo</t>
  </si>
  <si>
    <t>Otros Pasivos a Corto Plazo</t>
  </si>
  <si>
    <t>Otras partidas que registren saldos de Obligaciones de Corto Plazo o de Proveedores y Contratistas</t>
  </si>
  <si>
    <t>Apartados</t>
  </si>
  <si>
    <t>Conceptos</t>
  </si>
  <si>
    <t>Valores</t>
  </si>
  <si>
    <t>Otros Ingresos</t>
  </si>
  <si>
    <t>Apartado Valores</t>
  </si>
  <si>
    <t>Concepto Valores</t>
  </si>
  <si>
    <t>Concepto Apartados</t>
  </si>
  <si>
    <t xml:space="preserve">  </t>
  </si>
  <si>
    <t xml:space="preserve">.Cells(lngRenglonDatos + 1, lngColumnaAnio + cboPeriodo.ListIndex).Value </t>
  </si>
  <si>
    <t xml:space="preserve"> txtCuotasYAporta.Text</t>
  </si>
  <si>
    <t xml:space="preserve">  .Cells(lngRenglonDatos + 2, lngColumnaAnio + cboPeriodo.ListIndex).Value </t>
  </si>
  <si>
    <t xml:space="preserve"> txtContribucDeMejoras.Text</t>
  </si>
  <si>
    <t xml:space="preserve">  .Cells(lngRenglonDatos + 3, lngColumnaAnio + cboPeriodo.ListIndex).Value </t>
  </si>
  <si>
    <t xml:space="preserve"> txtDerechos.Text</t>
  </si>
  <si>
    <t xml:space="preserve">  .Cells(lngRenglonDatos + 4, lngColumnaAnio + cboPeriodo.ListIndex).Value </t>
  </si>
  <si>
    <t xml:space="preserve"> txtProductos.Text</t>
  </si>
  <si>
    <t xml:space="preserve">  .Cells(lngRenglonDatos + 5, lngColumnaAnio + cboPeriodo.ListIndex).Value </t>
  </si>
  <si>
    <t xml:space="preserve"> txtAprovecham.Text</t>
  </si>
  <si>
    <t xml:space="preserve">  .Cells(lngRenglonDatos + 6, lngColumnaAnio + cboPeriodo.ListIndex).Value </t>
  </si>
  <si>
    <t xml:space="preserve"> txtIngresosPorVta.Text</t>
  </si>
  <si>
    <t xml:space="preserve">  .Cells(lngRenglonDatos + 7, lngColumnaAnio + cboPeriodo.ListIndex).Value </t>
  </si>
  <si>
    <t xml:space="preserve"> txtFondoGral.Text</t>
  </si>
  <si>
    <t xml:space="preserve">  .Cells(lngRenglonDatos + 8, lngColumnaAnio + cboPeriodo.ListIndex).Value </t>
  </si>
  <si>
    <t xml:space="preserve"> txtlFondoFomentoM.Text</t>
  </si>
  <si>
    <t xml:space="preserve">  .Cells(lngRenglonDatos + 9, lngColumnaAnio + cboPeriodo.ListIndex).Value </t>
  </si>
  <si>
    <t xml:space="preserve"> txtFondoFiscRecauda.Text</t>
  </si>
  <si>
    <t xml:space="preserve">  .Cells(lngRenglonDatos + 10, lngColumnaAnio + cboPeriodo.ListIndex).Value </t>
  </si>
  <si>
    <t xml:space="preserve"> txtFondoCompensa.Text</t>
  </si>
  <si>
    <t xml:space="preserve">  .Cells(lngRenglonDatos + 11, lngColumnaAnio + cboPeriodo.ListIndex).Value </t>
  </si>
  <si>
    <t xml:space="preserve"> txtlFondoExtracHidro.Text</t>
  </si>
  <si>
    <t xml:space="preserve">  .Cells(lngRenglonDatos + 12, lngColumnaAnio + cboPeriodo.ListIndex).Value </t>
  </si>
  <si>
    <t xml:space="preserve"> txtImpuestoEspProdServ.Text</t>
  </si>
  <si>
    <t xml:space="preserve">  .Cells(lngRenglonDatos + 13, lngColumnaAnio + cboPeriodo.ListIndex).Value </t>
  </si>
  <si>
    <t xml:space="preserve"> txt0136Recauda.Text</t>
  </si>
  <si>
    <t xml:space="preserve">  .Cells(lngRenglonDatos + 14, lngColumnaAnio + cboPeriodo.ListIndex).Value </t>
  </si>
  <si>
    <t xml:space="preserve"> txt317SobreExtrPetroleo.Text</t>
  </si>
  <si>
    <t xml:space="preserve">  .Cells(lngRenglonDatos + 15, lngColumnaAnio + cboPeriodo.ListIndex).Value </t>
  </si>
  <si>
    <t xml:space="preserve"> txtGasolinaDisel.Text</t>
  </si>
  <si>
    <t xml:space="preserve">  .Cells(lngRenglonDatos + 16, lngColumnaAnio + cboPeriodo.ListIndex).Value </t>
  </si>
  <si>
    <t xml:space="preserve"> txtFondoISR.Text</t>
  </si>
  <si>
    <t xml:space="preserve">  .Cells(lngRenglonDatos + 17, lngColumnaAnio + cboPeriodo.ListIndex).Value </t>
  </si>
  <si>
    <t xml:space="preserve"> txtFondoEstabilizaIngr.Text</t>
  </si>
  <si>
    <t xml:space="preserve">  .Cells(lngRenglonDatos + 18, lngColumnaAnio + cboPeriodo.ListIndex).Value </t>
  </si>
  <si>
    <t xml:space="preserve"> txtTenenciaVehi.Text</t>
  </si>
  <si>
    <t xml:space="preserve">  .Cells(lngRenglonDatos + 19, lngColumnaAnio + cboPeriodo.ListIndex).Value </t>
  </si>
  <si>
    <t xml:space="preserve"> txtFondoISAN.Text</t>
  </si>
  <si>
    <t xml:space="preserve">  .Cells(lngRenglonDatos + 20, lngColumnaAnio + cboPeriodo.ListIndex).Value </t>
  </si>
  <si>
    <t xml:space="preserve"> txtImpuestoAutosNvos.Text</t>
  </si>
  <si>
    <t xml:space="preserve">  .Cells(lngRenglonDatos + 21, lngColumnaAnio + cboPeriodo.ListIndex).Value </t>
  </si>
  <si>
    <t xml:space="preserve"> txtFondoCompensaRepecos.Text</t>
  </si>
  <si>
    <t xml:space="preserve">  .Cells(lngRenglonDatos + 22, lngColumnaAnio + cboPeriodo.ListIndex).Value </t>
  </si>
  <si>
    <t xml:space="preserve"> txtIncentivosEco.Text</t>
  </si>
  <si>
    <t xml:space="preserve">  .Cells(lngRenglonDatos + 23, lngColumnaAnio + cboPeriodo.ListIndex).Value </t>
  </si>
  <si>
    <t xml:space="preserve"> txtTransferencias.Text</t>
  </si>
  <si>
    <t xml:space="preserve">  .Cells(lngRenglonDatos + 24, lngColumnaAnio + cboPeriodo.ListIndex).Value </t>
  </si>
  <si>
    <t xml:space="preserve"> txtConvenios.Text</t>
  </si>
  <si>
    <t xml:space="preserve">  .Cells(lngRenglonDatos + 25, lngColumnaAnio + cboPeriodo.ListIndex).Value </t>
  </si>
  <si>
    <t xml:space="preserve"> txtParticipaIngresosL.Text</t>
  </si>
  <si>
    <t xml:space="preserve">  .Cells(lngRenglonDatos + 26, lngColumnaAnio + cboPeriodo.ListIndex).Value </t>
  </si>
  <si>
    <t xml:space="preserve"> txtOtrosIngresosLDisp.Text</t>
  </si>
  <si>
    <t xml:space="preserve">  .Cells(lngRenglonDatos + 27, lngColumnaAnio + cboPeriodo.ListIndex).Value </t>
  </si>
  <si>
    <t xml:space="preserve"> txtAjusteParticip.Text</t>
  </si>
  <si>
    <t xml:space="preserve">  .Cells(lngRenglonDatos + 28, lngColumnaAnio + cboPeriodo.ListIndex).Value </t>
  </si>
  <si>
    <t xml:space="preserve"> txtAjusteIngresosV.Text</t>
  </si>
  <si>
    <r>
      <t xml:space="preserve">Monto Contratado
</t>
    </r>
    <r>
      <rPr>
        <i/>
        <sz val="18"/>
        <rFont val="Calibri"/>
        <family val="2"/>
        <scheme val="minor"/>
      </rPr>
      <t>(pesos)</t>
    </r>
  </si>
  <si>
    <r>
      <t xml:space="preserve">Saldo / Monto Devengado
</t>
    </r>
    <r>
      <rPr>
        <i/>
        <sz val="18"/>
        <rFont val="Calibri"/>
        <family val="2"/>
        <scheme val="minor"/>
      </rPr>
      <t>(pesos)</t>
    </r>
  </si>
  <si>
    <r>
      <t xml:space="preserve">Amortizaciones / Pago de Inversión
</t>
    </r>
    <r>
      <rPr>
        <i/>
        <sz val="18"/>
        <rFont val="Calibri"/>
        <family val="2"/>
        <scheme val="minor"/>
      </rPr>
      <t>(pesos)</t>
    </r>
  </si>
  <si>
    <r>
      <t xml:space="preserve">Intereses
</t>
    </r>
    <r>
      <rPr>
        <i/>
        <sz val="18"/>
        <rFont val="Calibri"/>
        <family val="2"/>
        <scheme val="minor"/>
      </rPr>
      <t>(pesos)</t>
    </r>
  </si>
  <si>
    <r>
      <t xml:space="preserve">Comisiones
</t>
    </r>
    <r>
      <rPr>
        <i/>
        <sz val="18"/>
        <rFont val="Calibri"/>
        <family val="2"/>
        <scheme val="minor"/>
      </rPr>
      <t>(pesos)</t>
    </r>
  </si>
  <si>
    <r>
      <t xml:space="preserve">Otros Gastos
</t>
    </r>
    <r>
      <rPr>
        <i/>
        <sz val="18"/>
        <rFont val="Calibri"/>
        <family val="2"/>
        <scheme val="minor"/>
      </rPr>
      <t>(pesos)</t>
    </r>
  </si>
  <si>
    <t>Arrendador</t>
  </si>
  <si>
    <t>Prestador de servicios</t>
  </si>
  <si>
    <t>Deuda Pública y Obligaciones a Largo Plazo, Servicio de la Deuda y Pago de Inversión a Largo Plazo</t>
  </si>
  <si>
    <t>Obligaciones a Corto Plazo, Servicio de la Deuda de Obligaciones a Corto Plazo</t>
  </si>
  <si>
    <t>Obligaciones a Corto Plazo y Proveedores y Contratistas</t>
  </si>
  <si>
    <t>NAFIN</t>
  </si>
  <si>
    <t>Compartamos</t>
  </si>
  <si>
    <t>Inbursa</t>
  </si>
  <si>
    <t>Inmobiliario Mexicano</t>
  </si>
  <si>
    <t>Interacciones</t>
  </si>
  <si>
    <t>Invex</t>
  </si>
  <si>
    <t>Monex</t>
  </si>
  <si>
    <t>Multiva</t>
  </si>
  <si>
    <t>Progreso Chihuahua</t>
  </si>
  <si>
    <t>Regional de Monterrey</t>
  </si>
  <si>
    <t>Santander</t>
  </si>
  <si>
    <t>Banamex</t>
  </si>
  <si>
    <t>Banorte</t>
  </si>
  <si>
    <t>Bajío</t>
  </si>
  <si>
    <t xml:space="preserve"> Baja California</t>
  </si>
  <si>
    <t>Bono Cupón Cero Estatal</t>
  </si>
  <si>
    <t>Afirme</t>
  </si>
  <si>
    <t>Garantía de Pago Oportuno</t>
  </si>
  <si>
    <t>COFIDAN</t>
  </si>
  <si>
    <t>HSBC</t>
  </si>
  <si>
    <t>N.A.</t>
  </si>
  <si>
    <t>Mifel</t>
  </si>
  <si>
    <t>Tenedores Bursátiles</t>
  </si>
  <si>
    <t>Entidades Federativas</t>
  </si>
  <si>
    <t>Aguascalientes</t>
  </si>
  <si>
    <t xml:space="preserve"> Baja California Sur</t>
  </si>
  <si>
    <t xml:space="preserve"> Campeche</t>
  </si>
  <si>
    <t xml:space="preserve"> Chiapas</t>
  </si>
  <si>
    <t xml:space="preserve"> Chihuahua</t>
  </si>
  <si>
    <t xml:space="preserve"> Ciudad de México</t>
  </si>
  <si>
    <t xml:space="preserve"> Coahuila</t>
  </si>
  <si>
    <t xml:space="preserve"> Colima</t>
  </si>
  <si>
    <t xml:space="preserve"> Durango</t>
  </si>
  <si>
    <t xml:space="preserve"> Estado de México</t>
  </si>
  <si>
    <t xml:space="preserve"> Guanajuato</t>
  </si>
  <si>
    <t xml:space="preserve"> Guerrero</t>
  </si>
  <si>
    <t xml:space="preserve"> Hidalgo</t>
  </si>
  <si>
    <t xml:space="preserve"> Jalisco</t>
  </si>
  <si>
    <t xml:space="preserve"> Michoacán</t>
  </si>
  <si>
    <t xml:space="preserve"> Morelos</t>
  </si>
  <si>
    <t xml:space="preserve"> Nayarit</t>
  </si>
  <si>
    <t xml:space="preserve"> Nuevo León</t>
  </si>
  <si>
    <t xml:space="preserve"> Oaxaca</t>
  </si>
  <si>
    <t xml:space="preserve"> Puebla</t>
  </si>
  <si>
    <t xml:space="preserve"> Querétaro</t>
  </si>
  <si>
    <t xml:space="preserve"> Quintana Roo</t>
  </si>
  <si>
    <t xml:space="preserve"> San Luis Potosí</t>
  </si>
  <si>
    <t xml:space="preserve"> Sinaloa</t>
  </si>
  <si>
    <t xml:space="preserve"> Sonora</t>
  </si>
  <si>
    <t xml:space="preserve"> Tabasco</t>
  </si>
  <si>
    <t xml:space="preserve"> Tamaulipas</t>
  </si>
  <si>
    <t xml:space="preserve"> Tlaxcala</t>
  </si>
  <si>
    <t xml:space="preserve"> Veracruz</t>
  </si>
  <si>
    <t xml:space="preserve"> Yucatán</t>
  </si>
  <si>
    <t xml:space="preserve"> Zacatecas</t>
  </si>
  <si>
    <t>P14-0712095</t>
  </si>
  <si>
    <t>P14-0712103</t>
  </si>
  <si>
    <t>pesos</t>
  </si>
  <si>
    <t>Fondo de apoyo para infraestructura y Seguridad (PROFISE)</t>
  </si>
  <si>
    <t>P14-1013128</t>
  </si>
  <si>
    <t>Fondo de reconstrucción para entidades federativas (FONREC)</t>
  </si>
  <si>
    <t>P14-0814122</t>
  </si>
  <si>
    <t>Fondo de Rescontruccion para entidades federativas (FONREC)</t>
  </si>
  <si>
    <t>P14-1214238</t>
  </si>
  <si>
    <t>Implementación del Sistema de Justicia Penal en las Entidades Federativas</t>
  </si>
  <si>
    <t>Fondo de Apoyo para Infraestructura y Seguridad (PROFISE)</t>
  </si>
  <si>
    <t>P14-0416020</t>
  </si>
  <si>
    <t>PESOS</t>
  </si>
  <si>
    <t xml:space="preserve">Implementación del Sistema de Justicia  Penal en las Entidades Federeativas </t>
  </si>
  <si>
    <t>P14-0916041</t>
  </si>
  <si>
    <t>P14-1216072</t>
  </si>
  <si>
    <t>P14-0416021</t>
  </si>
  <si>
    <t xml:space="preserve">Comisiones no son publicadas en cuenta publica pero seran puestas de manera informativa </t>
  </si>
  <si>
    <t>P14-1215161</t>
  </si>
  <si>
    <t>017/2007</t>
  </si>
  <si>
    <t>132/2005</t>
  </si>
  <si>
    <t xml:space="preserve">PESOS </t>
  </si>
  <si>
    <t>119/2003</t>
  </si>
  <si>
    <t>337/2007</t>
  </si>
  <si>
    <t>280/2007</t>
  </si>
  <si>
    <t>282/2007</t>
  </si>
  <si>
    <t>283/2207</t>
  </si>
  <si>
    <t>281/2007</t>
  </si>
  <si>
    <t>P14-1213185</t>
  </si>
  <si>
    <t>P14-1015125</t>
  </si>
  <si>
    <t>P14-0114001</t>
  </si>
  <si>
    <t>P14-1015124</t>
  </si>
  <si>
    <t>P14-0614079</t>
  </si>
  <si>
    <t>558/2010</t>
  </si>
  <si>
    <t>271/2011</t>
  </si>
  <si>
    <t>P14-0613070</t>
  </si>
  <si>
    <t>P14-1215150</t>
  </si>
  <si>
    <t>P14-1215160</t>
  </si>
  <si>
    <t>P14-0416022</t>
  </si>
  <si>
    <t>P14-0816036</t>
  </si>
  <si>
    <t>P14-1115134</t>
  </si>
  <si>
    <t>099/2008</t>
  </si>
  <si>
    <t xml:space="preserve">Siapa </t>
  </si>
  <si>
    <t>Pesos</t>
  </si>
  <si>
    <t>N.D</t>
  </si>
  <si>
    <t>32/98</t>
  </si>
  <si>
    <t>Siapa</t>
  </si>
  <si>
    <t xml:space="preserve">Pesos </t>
  </si>
  <si>
    <t>251/2007</t>
  </si>
  <si>
    <t>UDG</t>
  </si>
  <si>
    <t>098/2008</t>
  </si>
  <si>
    <t>171/2004</t>
  </si>
  <si>
    <t xml:space="preserve">Seapal </t>
  </si>
  <si>
    <t>246/2004</t>
  </si>
  <si>
    <t>086/2009</t>
  </si>
  <si>
    <t>269/2009</t>
  </si>
  <si>
    <t>CEA</t>
  </si>
  <si>
    <t xml:space="preserve">La Comisión Estatal del Agua no ha incumplido con el pago de sus créditos es por ello que las lineas de crédito contingentes estan en cero. </t>
  </si>
  <si>
    <t>451/2010</t>
  </si>
  <si>
    <t>273/2011</t>
  </si>
  <si>
    <t xml:space="preserve">Jamay </t>
  </si>
  <si>
    <t>466/2008</t>
  </si>
  <si>
    <t xml:space="preserve">Arandas </t>
  </si>
  <si>
    <t>508/2008</t>
  </si>
  <si>
    <t xml:space="preserve">San Miguel el Alto </t>
  </si>
  <si>
    <t>261/2006</t>
  </si>
  <si>
    <t>Teocaltiche</t>
  </si>
  <si>
    <t>P14-1016044</t>
  </si>
  <si>
    <t xml:space="preserve">los Emprestitos 1700 mdp y 1039 fueron Refinanciados </t>
  </si>
  <si>
    <t>P14-0816037</t>
  </si>
  <si>
    <t>Gobierno del Estado de Jalisco</t>
  </si>
  <si>
    <t xml:space="preserve">Gobierno del Estado de Jalisco </t>
  </si>
  <si>
    <t>Gobierno de Estado de Jalisco</t>
  </si>
  <si>
    <t>Gobierno del Estado de JALISCO</t>
  </si>
  <si>
    <t>Gobierno del Estado de jalisco</t>
  </si>
  <si>
    <t xml:space="preserve">El Crédito se refinancio de ser con Interacciones se fue con Banorte con el saldo de 1´047,178,823.73. </t>
  </si>
  <si>
    <t xml:space="preserve">Implementación del Sistema de Justicia Penal en las Entidades Federativas. La Información al 4to Trimestre de 2016 de los Bonos cupón cero es prorratiada. </t>
  </si>
  <si>
    <t xml:space="preserve">EL Credito se liquido en el primer trimestre de 2016. Los Saldos de la deuda Indirecta o Avalada serán puestos en el la columna de cuenta pública Como informativa debido a que no se publican en cuenta pública. </t>
  </si>
  <si>
    <t>478/2008</t>
  </si>
  <si>
    <t>P14-0313018</t>
  </si>
  <si>
    <t>270/2011</t>
  </si>
  <si>
    <t>051/2003</t>
  </si>
  <si>
    <t xml:space="preserve">Zapotlanejo </t>
  </si>
  <si>
    <t>Nota: El Gobierno del Estadode Jalisco se reunirá con los  municipios que necesitan llevar a cabo la cancelación de los créditos que no estan vigentes que fueron Avalados: Zapotlanejo, Etzatlán Tonalá y Atotonilco.</t>
  </si>
  <si>
    <t>172/2002</t>
  </si>
  <si>
    <t>Etzatlán</t>
  </si>
  <si>
    <t>209/2004</t>
  </si>
  <si>
    <t xml:space="preserve">Etzatlán </t>
  </si>
  <si>
    <t>022/2003</t>
  </si>
  <si>
    <t xml:space="preserve">Atotonilco </t>
  </si>
  <si>
    <t>472/2008</t>
  </si>
  <si>
    <t>515/2008</t>
  </si>
  <si>
    <t xml:space="preserve">Tonila </t>
  </si>
  <si>
    <t>Para el caso del pago de los intereses, El banco no proporciona información debido a politicas de privacidad el Gobierno del Estado de Jalisco se pondra en contacto con el Municipio</t>
  </si>
  <si>
    <t>gobiernoenlinea1.jalisco.gob.mx/participaciones</t>
  </si>
  <si>
    <t>N.d</t>
  </si>
  <si>
    <t>http://transparenciafiscal.jalisco.gob.mx/transparencia-fiscal/rendicion_de_cuentas/cuenta-p%C3%BAblica</t>
  </si>
  <si>
    <t xml:space="preserve">http://transparenciafiscal.jalisco.gob.mx/transparencia-fiscal/rendicion_de_cuentas/disciplina-financiera </t>
  </si>
  <si>
    <t>P14-1216084</t>
  </si>
  <si>
    <t xml:space="preserve">Ahualulco del Mercado </t>
  </si>
  <si>
    <t>P14-1216059</t>
  </si>
  <si>
    <t>P14-1216058</t>
  </si>
  <si>
    <t xml:space="preserve">Cabo Corrientes </t>
  </si>
  <si>
    <t xml:space="preserve">Ixtlahuacan del Río </t>
  </si>
  <si>
    <t>P14-1216062</t>
  </si>
  <si>
    <t xml:space="preserve">Juchitlán </t>
  </si>
  <si>
    <t>P14-1216057</t>
  </si>
  <si>
    <t xml:space="preserve">La Huerta </t>
  </si>
  <si>
    <t>P14-1216061</t>
  </si>
  <si>
    <t xml:space="preserve">Ocotlán </t>
  </si>
  <si>
    <t>P14-1216068</t>
  </si>
  <si>
    <t xml:space="preserve">Pihuamo </t>
  </si>
  <si>
    <t>P14-1216081</t>
  </si>
  <si>
    <t xml:space="preserve">Tala </t>
  </si>
  <si>
    <t>P14-1216069</t>
  </si>
  <si>
    <t xml:space="preserve">Talpa de Allende </t>
  </si>
  <si>
    <t>P14-1216063</t>
  </si>
  <si>
    <t xml:space="preserve">Zapotlán el Grande </t>
  </si>
  <si>
    <t>P14-1216080</t>
  </si>
  <si>
    <t xml:space="preserve">El monto Contratado fue por $957,755,570 sin embargo lo dispuesto fue de $949,001,040.56  </t>
  </si>
  <si>
    <t>P14-1216060</t>
  </si>
  <si>
    <t xml:space="preserve">Casimiro Castillo </t>
  </si>
  <si>
    <t xml:space="preserve">De ahualulco del Mercado hasta Casimiro Castillo son créditos de la Linea de Crédito Global Municipal.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</si>
</sst>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i/>
      <sz val="16"/>
      <name val="Calibri"/>
      <family val="2"/>
      <scheme val="minor"/>
    </font>
    <font>
      <i/>
      <sz val="16"/>
      <color theme="1"/>
      <name val="Calibri"/>
      <family val="2"/>
      <scheme val="minor"/>
    </font>
    <font>
      <i/>
      <sz val="16"/>
      <color theme="4" tint="0.59999389629810485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6"/>
      <color theme="0" tint="-0.14999847407452621"/>
      <name val="Calibri"/>
      <family val="2"/>
      <scheme val="minor"/>
    </font>
    <font>
      <i/>
      <sz val="16"/>
      <color theme="2" tint="-9.9978637043366805E-2"/>
      <name val="Calibri"/>
      <family val="2"/>
      <scheme val="minor"/>
    </font>
    <font>
      <i/>
      <sz val="18"/>
      <name val="Calibri"/>
      <family val="2"/>
      <scheme val="minor"/>
    </font>
    <font>
      <sz val="11"/>
      <color rgb="FF00000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/>
      <bottom style="dashed">
        <color auto="1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0">
    <xf numFmtId="0" fontId="0" fillId="0" borderId="0" xfId="0"/>
    <xf numFmtId="0" fontId="0" fillId="0" borderId="0" xfId="0" applyProtection="1">
      <protection hidden="1"/>
    </xf>
    <xf numFmtId="0" fontId="0" fillId="0" borderId="0" xfId="0" applyFill="1" applyProtection="1">
      <protection hidden="1"/>
    </xf>
    <xf numFmtId="0" fontId="3" fillId="0" borderId="2" xfId="0" applyFont="1" applyBorder="1" applyProtection="1">
      <protection locked="0"/>
    </xf>
    <xf numFmtId="0" fontId="0" fillId="0" borderId="0" xfId="0" applyBorder="1" applyProtection="1">
      <protection hidden="1"/>
    </xf>
    <xf numFmtId="0" fontId="5" fillId="0" borderId="6" xfId="0" applyFont="1" applyFill="1" applyBorder="1" applyAlignment="1" applyProtection="1">
      <alignment horizontal="left"/>
      <protection locked="0"/>
    </xf>
    <xf numFmtId="0" fontId="5" fillId="0" borderId="7" xfId="0" applyFont="1" applyFill="1" applyBorder="1" applyAlignment="1" applyProtection="1">
      <alignment horizontal="left"/>
      <protection locked="0"/>
    </xf>
    <xf numFmtId="0" fontId="5" fillId="0" borderId="8" xfId="0" applyFont="1" applyFill="1" applyBorder="1" applyAlignment="1" applyProtection="1">
      <alignment horizontal="left"/>
      <protection locked="0"/>
    </xf>
    <xf numFmtId="0" fontId="5" fillId="0" borderId="9" xfId="0" applyFont="1" applyFill="1" applyBorder="1" applyAlignment="1" applyProtection="1">
      <alignment horizontal="left"/>
      <protection locked="0"/>
    </xf>
    <xf numFmtId="0" fontId="3" fillId="0" borderId="4" xfId="0" applyFont="1" applyBorder="1" applyProtection="1">
      <protection locked="0"/>
    </xf>
    <xf numFmtId="0" fontId="3" fillId="0" borderId="6" xfId="0" applyFont="1" applyBorder="1" applyProtection="1">
      <protection locked="0"/>
    </xf>
    <xf numFmtId="0" fontId="3" fillId="0" borderId="11" xfId="0" applyFont="1" applyBorder="1" applyProtection="1">
      <protection locked="0"/>
    </xf>
    <xf numFmtId="0" fontId="9" fillId="3" borderId="16" xfId="0" applyFont="1" applyFill="1" applyBorder="1" applyAlignment="1" applyProtection="1">
      <alignment horizontal="center" wrapText="1"/>
      <protection hidden="1"/>
    </xf>
    <xf numFmtId="0" fontId="9" fillId="3" borderId="16" xfId="0" applyFont="1" applyFill="1" applyBorder="1" applyAlignment="1" applyProtection="1">
      <alignment horizontal="center" vertical="center" wrapText="1"/>
      <protection hidden="1"/>
    </xf>
    <xf numFmtId="0" fontId="9" fillId="3" borderId="0" xfId="0" applyFont="1" applyFill="1" applyBorder="1" applyAlignment="1" applyProtection="1">
      <alignment horizontal="center" wrapText="1"/>
      <protection hidden="1"/>
    </xf>
    <xf numFmtId="0" fontId="9" fillId="3" borderId="0" xfId="0" applyFont="1" applyFill="1" applyBorder="1" applyAlignment="1" applyProtection="1">
      <alignment horizontal="center" vertical="center" wrapText="1"/>
      <protection hidden="1"/>
    </xf>
    <xf numFmtId="0" fontId="10" fillId="3" borderId="1" xfId="0" applyFont="1" applyFill="1" applyBorder="1" applyAlignment="1" applyProtection="1">
      <alignment horizontal="center" vertical="top"/>
      <protection hidden="1"/>
    </xf>
    <xf numFmtId="0" fontId="10" fillId="3" borderId="1" xfId="0" applyFont="1" applyFill="1" applyBorder="1" applyAlignment="1" applyProtection="1">
      <alignment horizontal="center" vertical="top" wrapText="1"/>
      <protection hidden="1"/>
    </xf>
    <xf numFmtId="0" fontId="9" fillId="3" borderId="1" xfId="0" applyFont="1" applyFill="1" applyBorder="1" applyAlignment="1" applyProtection="1">
      <alignment horizontal="center" vertical="center" wrapText="1"/>
      <protection hidden="1"/>
    </xf>
    <xf numFmtId="0" fontId="2" fillId="2" borderId="2" xfId="0" applyFont="1" applyFill="1" applyBorder="1" applyProtection="1">
      <protection hidden="1"/>
    </xf>
    <xf numFmtId="0" fontId="2" fillId="2" borderId="2" xfId="0" applyFont="1" applyFill="1" applyBorder="1" applyAlignment="1" applyProtection="1">
      <alignment vertical="center" wrapText="1"/>
      <protection hidden="1"/>
    </xf>
    <xf numFmtId="164" fontId="3" fillId="0" borderId="5" xfId="1" applyNumberFormat="1" applyFont="1" applyFill="1" applyBorder="1" applyProtection="1">
      <protection locked="0"/>
    </xf>
    <xf numFmtId="164" fontId="3" fillId="0" borderId="7" xfId="1" applyNumberFormat="1" applyFont="1" applyFill="1" applyBorder="1" applyProtection="1">
      <protection locked="0"/>
    </xf>
    <xf numFmtId="164" fontId="3" fillId="0" borderId="12" xfId="1" applyNumberFormat="1" applyFont="1" applyFill="1" applyBorder="1" applyProtection="1">
      <protection locked="0"/>
    </xf>
    <xf numFmtId="164" fontId="3" fillId="0" borderId="14" xfId="1" applyNumberFormat="1" applyFont="1" applyFill="1" applyBorder="1" applyProtection="1">
      <protection locked="0"/>
    </xf>
    <xf numFmtId="0" fontId="8" fillId="0" borderId="0" xfId="0" applyFont="1"/>
    <xf numFmtId="0" fontId="0" fillId="0" borderId="0" xfId="0" applyFont="1"/>
    <xf numFmtId="0" fontId="3" fillId="0" borderId="8" xfId="0" applyFont="1" applyBorder="1" applyProtection="1">
      <protection locked="0"/>
    </xf>
    <xf numFmtId="164" fontId="3" fillId="0" borderId="9" xfId="1" applyNumberFormat="1" applyFont="1" applyFill="1" applyBorder="1" applyProtection="1">
      <protection locked="0"/>
    </xf>
    <xf numFmtId="0" fontId="4" fillId="5" borderId="16" xfId="0" applyFont="1" applyFill="1" applyBorder="1" applyAlignment="1" applyProtection="1">
      <alignment vertical="center" wrapText="1"/>
      <protection hidden="1"/>
    </xf>
    <xf numFmtId="0" fontId="4" fillId="5" borderId="0" xfId="0" applyFont="1" applyFill="1" applyBorder="1" applyAlignment="1" applyProtection="1">
      <alignment vertical="center" wrapText="1"/>
      <protection hidden="1"/>
    </xf>
    <xf numFmtId="0" fontId="4" fillId="5" borderId="3" xfId="0" applyFont="1" applyFill="1" applyBorder="1" applyAlignment="1" applyProtection="1">
      <alignment vertical="center" wrapText="1"/>
      <protection hidden="1"/>
    </xf>
    <xf numFmtId="0" fontId="4" fillId="5" borderId="10" xfId="0" applyFont="1" applyFill="1" applyBorder="1" applyAlignment="1" applyProtection="1">
      <alignment vertical="center" wrapText="1"/>
      <protection hidden="1"/>
    </xf>
    <xf numFmtId="0" fontId="4" fillId="5" borderId="3" xfId="0" applyFont="1" applyFill="1" applyBorder="1" applyAlignment="1" applyProtection="1">
      <alignment vertical="distributed" wrapText="1"/>
      <protection hidden="1"/>
    </xf>
    <xf numFmtId="0" fontId="4" fillId="5" borderId="0" xfId="0" applyFont="1" applyFill="1" applyBorder="1" applyAlignment="1" applyProtection="1">
      <alignment vertical="distributed" wrapText="1"/>
      <protection hidden="1"/>
    </xf>
    <xf numFmtId="0" fontId="4" fillId="5" borderId="3" xfId="0" applyFont="1" applyFill="1" applyBorder="1" applyAlignment="1" applyProtection="1">
      <alignment vertical="center"/>
      <protection hidden="1"/>
    </xf>
    <xf numFmtId="0" fontId="4" fillId="5" borderId="0" xfId="0" applyFont="1" applyFill="1" applyBorder="1" applyAlignment="1" applyProtection="1">
      <alignment vertical="center"/>
      <protection hidden="1"/>
    </xf>
    <xf numFmtId="0" fontId="4" fillId="5" borderId="10" xfId="0" applyFont="1" applyFill="1" applyBorder="1" applyAlignment="1" applyProtection="1">
      <alignment vertical="center"/>
      <protection hidden="1"/>
    </xf>
    <xf numFmtId="0" fontId="7" fillId="5" borderId="4" xfId="0" applyFont="1" applyFill="1" applyBorder="1" applyAlignment="1" applyProtection="1">
      <alignment horizontal="left"/>
      <protection hidden="1"/>
    </xf>
    <xf numFmtId="0" fontId="6" fillId="5" borderId="6" xfId="0" applyFont="1" applyFill="1" applyBorder="1" applyAlignment="1" applyProtection="1">
      <alignment horizontal="left" vertical="top"/>
      <protection hidden="1"/>
    </xf>
    <xf numFmtId="0" fontId="7" fillId="5" borderId="6" xfId="0" applyFont="1" applyFill="1" applyBorder="1" applyAlignment="1" applyProtection="1">
      <alignment horizontal="left"/>
      <protection hidden="1"/>
    </xf>
    <xf numFmtId="0" fontId="7" fillId="5" borderId="11" xfId="0" applyFont="1" applyFill="1" applyBorder="1" applyAlignment="1" applyProtection="1">
      <alignment horizontal="left"/>
      <protection hidden="1"/>
    </xf>
    <xf numFmtId="0" fontId="6" fillId="5" borderId="0" xfId="0" applyFont="1" applyFill="1" applyBorder="1" applyAlignment="1" applyProtection="1">
      <alignment horizontal="left" vertical="top"/>
      <protection hidden="1"/>
    </xf>
    <xf numFmtId="0" fontId="6" fillId="5" borderId="13" xfId="0" applyFont="1" applyFill="1" applyBorder="1" applyAlignment="1" applyProtection="1">
      <alignment horizontal="left" vertical="top" wrapText="1"/>
      <protection hidden="1"/>
    </xf>
    <xf numFmtId="0" fontId="6" fillId="5" borderId="13" xfId="0" applyFont="1" applyFill="1" applyBorder="1" applyAlignment="1" applyProtection="1">
      <alignment horizontal="left"/>
      <protection hidden="1"/>
    </xf>
    <xf numFmtId="0" fontId="7" fillId="5" borderId="13" xfId="0" applyFont="1" applyFill="1" applyBorder="1" applyAlignment="1" applyProtection="1">
      <alignment horizontal="left"/>
      <protection hidden="1"/>
    </xf>
    <xf numFmtId="0" fontId="6" fillId="5" borderId="6" xfId="0" applyFont="1" applyFill="1" applyBorder="1" applyAlignment="1" applyProtection="1">
      <alignment horizontal="left" vertical="top" wrapText="1"/>
      <protection hidden="1"/>
    </xf>
    <xf numFmtId="0" fontId="6" fillId="5" borderId="6" xfId="0" applyFont="1" applyFill="1" applyBorder="1" applyAlignment="1" applyProtection="1">
      <alignment horizontal="left"/>
      <protection hidden="1"/>
    </xf>
    <xf numFmtId="0" fontId="6" fillId="5" borderId="8" xfId="0" applyFont="1" applyFill="1" applyBorder="1" applyAlignment="1" applyProtection="1">
      <alignment horizontal="left" vertical="top"/>
      <protection hidden="1"/>
    </xf>
    <xf numFmtId="0" fontId="6" fillId="5" borderId="8" xfId="0" applyFont="1" applyFill="1" applyBorder="1" applyAlignment="1" applyProtection="1">
      <alignment horizontal="left" vertical="top" wrapText="1"/>
      <protection hidden="1"/>
    </xf>
    <xf numFmtId="0" fontId="6" fillId="5" borderId="8" xfId="0" applyFont="1" applyFill="1" applyBorder="1" applyAlignment="1" applyProtection="1">
      <alignment horizontal="left"/>
      <protection hidden="1"/>
    </xf>
    <xf numFmtId="0" fontId="7" fillId="5" borderId="8" xfId="0" applyFont="1" applyFill="1" applyBorder="1" applyAlignment="1" applyProtection="1">
      <alignment horizontal="left"/>
      <protection hidden="1"/>
    </xf>
    <xf numFmtId="0" fontId="6" fillId="5" borderId="3" xfId="0" applyFont="1" applyFill="1" applyBorder="1" applyAlignment="1" applyProtection="1">
      <alignment horizontal="left" vertical="top"/>
      <protection hidden="1"/>
    </xf>
    <xf numFmtId="0" fontId="6" fillId="5" borderId="4" xfId="0" applyFont="1" applyFill="1" applyBorder="1" applyAlignment="1" applyProtection="1">
      <alignment horizontal="left" vertical="top" wrapText="1"/>
      <protection hidden="1"/>
    </xf>
    <xf numFmtId="0" fontId="6" fillId="5" borderId="4" xfId="0" applyFont="1" applyFill="1" applyBorder="1" applyAlignment="1" applyProtection="1">
      <alignment horizontal="left"/>
      <protection hidden="1"/>
    </xf>
    <xf numFmtId="0" fontId="6" fillId="5" borderId="11" xfId="0" applyFont="1" applyFill="1" applyBorder="1" applyAlignment="1" applyProtection="1">
      <alignment horizontal="left"/>
      <protection hidden="1"/>
    </xf>
    <xf numFmtId="0" fontId="12" fillId="0" borderId="0" xfId="0" applyFont="1" applyProtection="1">
      <protection hidden="1"/>
    </xf>
    <xf numFmtId="0" fontId="0" fillId="0" borderId="0" xfId="0" applyAlignment="1">
      <alignment horizontal="center"/>
    </xf>
    <xf numFmtId="0" fontId="3" fillId="0" borderId="13" xfId="0" applyFont="1" applyBorder="1" applyProtection="1">
      <protection locked="0"/>
    </xf>
    <xf numFmtId="0" fontId="13" fillId="5" borderId="0" xfId="0" applyFont="1" applyFill="1" applyBorder="1" applyAlignment="1" applyProtection="1">
      <alignment horizontal="left" vertical="top"/>
      <protection hidden="1"/>
    </xf>
    <xf numFmtId="0" fontId="13" fillId="5" borderId="13" xfId="0" applyFont="1" applyFill="1" applyBorder="1" applyAlignment="1" applyProtection="1">
      <alignment horizontal="left" vertical="top"/>
      <protection hidden="1"/>
    </xf>
    <xf numFmtId="0" fontId="0" fillId="7" borderId="0" xfId="0" applyFill="1"/>
    <xf numFmtId="0" fontId="8" fillId="8" borderId="0" xfId="0" applyFont="1" applyFill="1"/>
    <xf numFmtId="0" fontId="8" fillId="9" borderId="0" xfId="0" applyFont="1" applyFill="1"/>
    <xf numFmtId="0" fontId="0" fillId="9" borderId="0" xfId="0" applyFill="1"/>
    <xf numFmtId="0" fontId="9" fillId="3" borderId="17" xfId="0" applyFont="1" applyFill="1" applyBorder="1" applyAlignment="1" applyProtection="1">
      <alignment horizontal="center" vertical="center"/>
      <protection hidden="1"/>
    </xf>
    <xf numFmtId="0" fontId="9" fillId="3" borderId="18" xfId="0" applyFont="1" applyFill="1" applyBorder="1" applyAlignment="1" applyProtection="1">
      <alignment horizontal="center" vertical="center"/>
      <protection hidden="1"/>
    </xf>
    <xf numFmtId="0" fontId="10" fillId="3" borderId="19" xfId="0" applyFont="1" applyFill="1" applyBorder="1" applyAlignment="1" applyProtection="1">
      <alignment horizontal="center" vertical="top"/>
      <protection hidden="1"/>
    </xf>
    <xf numFmtId="3" fontId="5" fillId="0" borderId="6" xfId="0" applyNumberFormat="1" applyFont="1" applyFill="1" applyBorder="1" applyAlignment="1" applyProtection="1">
      <alignment horizontal="left"/>
      <protection locked="0"/>
    </xf>
    <xf numFmtId="3" fontId="5" fillId="0" borderId="8" xfId="0" applyNumberFormat="1" applyFont="1" applyFill="1" applyBorder="1" applyAlignment="1" applyProtection="1">
      <alignment horizontal="left"/>
      <protection locked="0"/>
    </xf>
    <xf numFmtId="0" fontId="5" fillId="0" borderId="13" xfId="0" applyFont="1" applyFill="1" applyBorder="1" applyAlignment="1" applyProtection="1">
      <alignment horizontal="left"/>
      <protection locked="0"/>
    </xf>
    <xf numFmtId="0" fontId="5" fillId="0" borderId="11" xfId="0" applyFont="1" applyFill="1" applyBorder="1" applyAlignment="1" applyProtection="1">
      <alignment horizontal="left"/>
      <protection locked="0"/>
    </xf>
    <xf numFmtId="0" fontId="5" fillId="0" borderId="12" xfId="0" applyFont="1" applyFill="1" applyBorder="1" applyAlignment="1" applyProtection="1">
      <alignment horizontal="left"/>
      <protection locked="0"/>
    </xf>
    <xf numFmtId="0" fontId="0" fillId="6" borderId="0" xfId="0" applyFont="1" applyFill="1"/>
    <xf numFmtId="0" fontId="0" fillId="6" borderId="0" xfId="0" applyFill="1"/>
    <xf numFmtId="164" fontId="5" fillId="0" borderId="6" xfId="1" applyNumberFormat="1" applyFont="1" applyFill="1" applyBorder="1" applyAlignment="1" applyProtection="1">
      <alignment horizontal="left"/>
      <protection locked="0"/>
    </xf>
    <xf numFmtId="164" fontId="5" fillId="0" borderId="8" xfId="1" applyNumberFormat="1" applyFont="1" applyFill="1" applyBorder="1" applyAlignment="1" applyProtection="1">
      <alignment horizontal="left"/>
      <protection locked="0"/>
    </xf>
    <xf numFmtId="164" fontId="5" fillId="0" borderId="11" xfId="1" applyNumberFormat="1" applyFont="1" applyFill="1" applyBorder="1" applyAlignment="1" applyProtection="1">
      <alignment horizontal="left"/>
      <protection locked="0"/>
    </xf>
    <xf numFmtId="0" fontId="6" fillId="5" borderId="13" xfId="0" applyFont="1" applyFill="1" applyBorder="1" applyAlignment="1" applyProtection="1">
      <alignment horizontal="left" vertical="top"/>
      <protection hidden="1"/>
    </xf>
    <xf numFmtId="0" fontId="6" fillId="5" borderId="11" xfId="0" applyFont="1" applyFill="1" applyBorder="1" applyAlignment="1" applyProtection="1">
      <alignment horizontal="left" vertical="top" wrapText="1"/>
      <protection hidden="1"/>
    </xf>
    <xf numFmtId="0" fontId="14" fillId="5" borderId="13" xfId="0" applyFont="1" applyFill="1" applyBorder="1" applyAlignment="1" applyProtection="1">
      <alignment horizontal="left" vertical="top"/>
      <protection hidden="1"/>
    </xf>
    <xf numFmtId="0" fontId="6" fillId="5" borderId="11" xfId="0" applyFont="1" applyFill="1" applyBorder="1" applyAlignment="1" applyProtection="1">
      <alignment horizontal="left" vertical="top"/>
      <protection hidden="1"/>
    </xf>
    <xf numFmtId="43" fontId="3" fillId="0" borderId="4" xfId="1" applyFont="1" applyBorder="1" applyProtection="1">
      <protection locked="0"/>
    </xf>
    <xf numFmtId="43" fontId="3" fillId="0" borderId="6" xfId="1" applyFont="1" applyBorder="1" applyProtection="1">
      <protection locked="0"/>
    </xf>
    <xf numFmtId="43" fontId="3" fillId="0" borderId="11" xfId="1" applyFont="1" applyBorder="1" applyProtection="1">
      <protection locked="0"/>
    </xf>
    <xf numFmtId="43" fontId="0" fillId="0" borderId="0" xfId="1" applyFont="1" applyProtection="1">
      <protection hidden="1"/>
    </xf>
    <xf numFmtId="43" fontId="3" fillId="0" borderId="8" xfId="1" applyFont="1" applyBorder="1" applyProtection="1">
      <protection locked="0"/>
    </xf>
    <xf numFmtId="0" fontId="5" fillId="0" borderId="7" xfId="0" applyFont="1" applyFill="1" applyBorder="1" applyAlignment="1" applyProtection="1">
      <alignment horizontal="left" wrapText="1"/>
      <protection locked="0"/>
    </xf>
    <xf numFmtId="0" fontId="5" fillId="0" borderId="9" xfId="0" applyFont="1" applyFill="1" applyBorder="1" applyAlignment="1" applyProtection="1">
      <alignment horizontal="left" wrapText="1"/>
      <protection locked="0"/>
    </xf>
    <xf numFmtId="0" fontId="11" fillId="4" borderId="15" xfId="0" applyFont="1" applyFill="1" applyBorder="1" applyAlignment="1" applyProtection="1">
      <alignment horizontal="center"/>
      <protection hidden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ctrlProps/ctrlProp4.xml><?xml version="1.0" encoding="utf-8"?>
<formControlPr xmlns="http://schemas.microsoft.com/office/spreadsheetml/2009/9/main" objectType="Button" lockText="1"/>
</file>

<file path=xl/ctrlProps/ctrlProp5.xml><?xml version="1.0" encoding="utf-8"?>
<formControlPr xmlns="http://schemas.microsoft.com/office/spreadsheetml/2009/9/main" objectType="Button" lockText="1"/>
</file>

<file path=xl/ctrlProps/ctrlProp6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2506980</xdr:colOff>
          <xdr:row>10</xdr:row>
          <xdr:rowOff>198120</xdr:rowOff>
        </xdr:from>
        <xdr:to>
          <xdr:col>1</xdr:col>
          <xdr:colOff>3467100</xdr:colOff>
          <xdr:row>10</xdr:row>
          <xdr:rowOff>579120</xdr:rowOff>
        </xdr:to>
        <xdr:sp macro="" textlink="">
          <xdr:nvSpPr>
            <xdr:cNvPr id="1031" name="Button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2004" rIns="36576" bIns="32004" anchor="ctr" upright="1"/>
            <a:lstStyle/>
            <a:p>
              <a:pPr algn="ctr" rtl="0">
                <a:defRPr sz="1000"/>
              </a:pPr>
              <a:r>
                <a:rPr lang="es-MX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Largo Plazo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2484120</xdr:colOff>
          <xdr:row>78</xdr:row>
          <xdr:rowOff>259080</xdr:rowOff>
        </xdr:from>
        <xdr:to>
          <xdr:col>1</xdr:col>
          <xdr:colOff>3467100</xdr:colOff>
          <xdr:row>78</xdr:row>
          <xdr:rowOff>571500</xdr:rowOff>
        </xdr:to>
        <xdr:sp macro="" textlink="">
          <xdr:nvSpPr>
            <xdr:cNvPr id="1035" name="Button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2004" rIns="36576" bIns="32004" anchor="ctr" upright="1"/>
            <a:lstStyle/>
            <a:p>
              <a:pPr algn="ctr" rtl="0">
                <a:defRPr sz="1000"/>
              </a:pPr>
              <a:r>
                <a:rPr lang="es-MX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Corto Plazo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2484120</xdr:colOff>
          <xdr:row>89</xdr:row>
          <xdr:rowOff>251460</xdr:rowOff>
        </xdr:from>
        <xdr:to>
          <xdr:col>1</xdr:col>
          <xdr:colOff>3429000</xdr:colOff>
          <xdr:row>89</xdr:row>
          <xdr:rowOff>563880</xdr:rowOff>
        </xdr:to>
        <xdr:sp macro="" textlink="">
          <xdr:nvSpPr>
            <xdr:cNvPr id="1036" name="Button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2004" rIns="36576" bIns="32004" anchor="ctr" upright="1"/>
            <a:lstStyle/>
            <a:p>
              <a:pPr algn="ctr" rtl="0">
                <a:defRPr sz="1000"/>
              </a:pPr>
              <a:r>
                <a:rPr lang="es-MX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Contabilidad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2484120</xdr:colOff>
          <xdr:row>98</xdr:row>
          <xdr:rowOff>160020</xdr:rowOff>
        </xdr:from>
        <xdr:to>
          <xdr:col>1</xdr:col>
          <xdr:colOff>3429000</xdr:colOff>
          <xdr:row>99</xdr:row>
          <xdr:rowOff>190500</xdr:rowOff>
        </xdr:to>
        <xdr:sp macro="" textlink="">
          <xdr:nvSpPr>
            <xdr:cNvPr id="1037" name="Button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2004" rIns="36576" bIns="32004" anchor="ctr" upright="1"/>
            <a:lstStyle/>
            <a:p>
              <a:pPr algn="ctr" rtl="0">
                <a:defRPr sz="1000"/>
              </a:pPr>
              <a:r>
                <a:rPr lang="es-MX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Ingresos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2324100</xdr:colOff>
          <xdr:row>127</xdr:row>
          <xdr:rowOff>251460</xdr:rowOff>
        </xdr:from>
        <xdr:to>
          <xdr:col>1</xdr:col>
          <xdr:colOff>3299460</xdr:colOff>
          <xdr:row>128</xdr:row>
          <xdr:rowOff>190500</xdr:rowOff>
        </xdr:to>
        <xdr:sp macro="" textlink="">
          <xdr:nvSpPr>
            <xdr:cNvPr id="1039" name="Button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2004" rIns="36576" bIns="32004" anchor="ctr" upright="1"/>
            <a:lstStyle/>
            <a:p>
              <a:pPr algn="ctr" rtl="0">
                <a:defRPr sz="1000"/>
              </a:pPr>
              <a:r>
                <a:rPr lang="es-MX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Ingresos y transferencias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114300</xdr:colOff>
          <xdr:row>1</xdr:row>
          <xdr:rowOff>30480</xdr:rowOff>
        </xdr:from>
        <xdr:to>
          <xdr:col>3</xdr:col>
          <xdr:colOff>1257300</xdr:colOff>
          <xdr:row>2</xdr:row>
          <xdr:rowOff>251460</xdr:rowOff>
        </xdr:to>
        <xdr:sp macro="" textlink="">
          <xdr:nvSpPr>
            <xdr:cNvPr id="1042" name="Button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2004" rIns="36576" bIns="32004" anchor="ctr" upright="1"/>
            <a:lstStyle/>
            <a:p>
              <a:pPr algn="ctr" rtl="0">
                <a:defRPr sz="1000"/>
              </a:pPr>
              <a:r>
                <a:rPr lang="es-MX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Información General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>
    <pageSetUpPr fitToPage="1"/>
  </sheetPr>
  <dimension ref="A2:BK144"/>
  <sheetViews>
    <sheetView showGridLines="0" tabSelected="1" zoomScale="70" zoomScaleNormal="70" workbookViewId="0">
      <selection activeCell="B3" sqref="B3:BJ144"/>
    </sheetView>
  </sheetViews>
  <sheetFormatPr baseColWidth="10" defaultColWidth="11.44140625" defaultRowHeight="14.4" outlineLevelCol="1" x14ac:dyDescent="0.3"/>
  <cols>
    <col min="1" max="1" width="11.44140625" style="1" customWidth="1" outlineLevel="1"/>
    <col min="2" max="2" width="55" style="1" customWidth="1"/>
    <col min="3" max="3" width="80.6640625" style="1" customWidth="1"/>
    <col min="4" max="4" width="69.5546875" style="1" customWidth="1"/>
    <col min="5" max="5" width="30" style="1" customWidth="1"/>
    <col min="6" max="6" width="27.109375" style="1" customWidth="1"/>
    <col min="7" max="7" width="34.88671875" style="1" customWidth="1"/>
    <col min="8" max="8" width="43.33203125" style="1" customWidth="1"/>
    <col min="9" max="9" width="28" style="1" customWidth="1"/>
    <col min="10" max="10" width="33.109375" style="1" customWidth="1"/>
    <col min="11" max="11" width="18.109375" style="1" customWidth="1"/>
    <col min="12" max="16" width="31.5546875" style="1" customWidth="1"/>
    <col min="17" max="26" width="27.88671875" style="1" customWidth="1"/>
    <col min="27" max="34" width="24.5546875" style="1" customWidth="1"/>
    <col min="35" max="35" width="19.88671875" style="1" bestFit="1" customWidth="1"/>
    <col min="36" max="36" width="19.88671875" style="1" customWidth="1"/>
    <col min="37" max="59" width="24.5546875" style="1" hidden="1" customWidth="1"/>
    <col min="60" max="61" width="19.88671875" style="1" hidden="1" customWidth="1"/>
    <col min="62" max="62" width="121.6640625" style="1" customWidth="1"/>
    <col min="63" max="63" width="0" style="1" hidden="1" customWidth="1"/>
    <col min="64" max="16384" width="11.44140625" style="1"/>
  </cols>
  <sheetData>
    <row r="2" spans="1:63" ht="21" x14ac:dyDescent="0.4">
      <c r="B2" s="89" t="s">
        <v>0</v>
      </c>
      <c r="C2" s="89"/>
      <c r="D2" s="2"/>
      <c r="E2" s="2"/>
      <c r="F2" s="2"/>
      <c r="G2" s="2"/>
      <c r="H2" s="2"/>
      <c r="I2" s="2"/>
      <c r="J2" s="2"/>
    </row>
    <row r="3" spans="1:63" ht="21" x14ac:dyDescent="0.4">
      <c r="B3" s="19" t="s">
        <v>1</v>
      </c>
      <c r="C3" s="3" t="s">
        <v>418</v>
      </c>
      <c r="D3" s="2"/>
      <c r="E3" s="2"/>
      <c r="F3" s="2"/>
      <c r="G3" s="2"/>
      <c r="H3" s="4"/>
      <c r="I3" s="2"/>
      <c r="J3" s="2"/>
    </row>
    <row r="4" spans="1:63" ht="21" x14ac:dyDescent="0.4">
      <c r="B4" s="19" t="s">
        <v>2</v>
      </c>
      <c r="C4" s="3" t="s">
        <v>532</v>
      </c>
      <c r="D4" s="2"/>
      <c r="E4" s="2"/>
      <c r="F4" s="2"/>
      <c r="G4" s="2"/>
      <c r="H4" s="4"/>
      <c r="I4" s="2"/>
      <c r="J4" s="2"/>
    </row>
    <row r="5" spans="1:63" ht="21" x14ac:dyDescent="0.4">
      <c r="B5" s="19" t="s">
        <v>3</v>
      </c>
      <c r="C5" s="3" t="s">
        <v>533</v>
      </c>
      <c r="D5" s="2"/>
      <c r="E5" s="2"/>
      <c r="F5" s="2"/>
      <c r="G5" s="2"/>
      <c r="H5" s="4"/>
      <c r="I5" s="2"/>
      <c r="J5" s="2"/>
    </row>
    <row r="6" spans="1:63" ht="51" customHeight="1" x14ac:dyDescent="0.4">
      <c r="B6" s="20" t="s">
        <v>77</v>
      </c>
      <c r="C6" s="3" t="s">
        <v>530</v>
      </c>
      <c r="D6" s="2"/>
      <c r="E6" s="2"/>
      <c r="F6" s="2"/>
      <c r="G6" s="2"/>
      <c r="H6" s="4"/>
      <c r="I6" s="2"/>
      <c r="J6" s="2"/>
    </row>
    <row r="8" spans="1:63" ht="93.6" x14ac:dyDescent="0.45">
      <c r="A8"/>
      <c r="B8" s="12" t="s">
        <v>159</v>
      </c>
      <c r="C8" s="12" t="s">
        <v>158</v>
      </c>
      <c r="D8" s="12" t="s">
        <v>4</v>
      </c>
      <c r="E8" s="12" t="s">
        <v>5</v>
      </c>
      <c r="F8" s="12" t="s">
        <v>80</v>
      </c>
      <c r="G8" s="12" t="s">
        <v>6</v>
      </c>
      <c r="H8" s="12" t="s">
        <v>164</v>
      </c>
      <c r="I8" s="12" t="s">
        <v>78</v>
      </c>
      <c r="J8" s="12" t="s">
        <v>370</v>
      </c>
      <c r="K8" s="12" t="s">
        <v>8</v>
      </c>
      <c r="L8" s="13" t="s">
        <v>371</v>
      </c>
      <c r="M8" s="13" t="s">
        <v>371</v>
      </c>
      <c r="N8" s="13" t="s">
        <v>371</v>
      </c>
      <c r="O8" s="13" t="s">
        <v>371</v>
      </c>
      <c r="P8" s="13" t="s">
        <v>371</v>
      </c>
      <c r="Q8" s="12" t="s">
        <v>372</v>
      </c>
      <c r="R8" s="12" t="s">
        <v>372</v>
      </c>
      <c r="S8" s="12" t="s">
        <v>372</v>
      </c>
      <c r="T8" s="12" t="s">
        <v>372</v>
      </c>
      <c r="U8" s="12" t="s">
        <v>372</v>
      </c>
      <c r="V8" s="13" t="s">
        <v>373</v>
      </c>
      <c r="W8" s="13" t="s">
        <v>373</v>
      </c>
      <c r="X8" s="13" t="s">
        <v>373</v>
      </c>
      <c r="Y8" s="13" t="s">
        <v>373</v>
      </c>
      <c r="Z8" s="13" t="s">
        <v>373</v>
      </c>
      <c r="AA8" s="13" t="s">
        <v>374</v>
      </c>
      <c r="AB8" s="13" t="s">
        <v>374</v>
      </c>
      <c r="AC8" s="13" t="s">
        <v>374</v>
      </c>
      <c r="AD8" s="13" t="s">
        <v>374</v>
      </c>
      <c r="AE8" s="13" t="s">
        <v>374</v>
      </c>
      <c r="AF8" s="13" t="s">
        <v>375</v>
      </c>
      <c r="AG8" s="13" t="s">
        <v>375</v>
      </c>
      <c r="AH8" s="13" t="s">
        <v>375</v>
      </c>
      <c r="AI8" s="13" t="s">
        <v>375</v>
      </c>
      <c r="AJ8" s="13" t="s">
        <v>375</v>
      </c>
      <c r="AK8" s="13" t="s">
        <v>371</v>
      </c>
      <c r="AL8" s="13" t="s">
        <v>371</v>
      </c>
      <c r="AM8" s="13" t="s">
        <v>371</v>
      </c>
      <c r="AN8" s="13" t="s">
        <v>371</v>
      </c>
      <c r="AO8" s="13" t="s">
        <v>371</v>
      </c>
      <c r="AP8" s="12" t="s">
        <v>372</v>
      </c>
      <c r="AQ8" s="12" t="s">
        <v>372</v>
      </c>
      <c r="AR8" s="12" t="s">
        <v>372</v>
      </c>
      <c r="AS8" s="12" t="s">
        <v>372</v>
      </c>
      <c r="AT8" s="12" t="s">
        <v>372</v>
      </c>
      <c r="AU8" s="13" t="s">
        <v>373</v>
      </c>
      <c r="AV8" s="13" t="s">
        <v>373</v>
      </c>
      <c r="AW8" s="13" t="s">
        <v>373</v>
      </c>
      <c r="AX8" s="13" t="s">
        <v>373</v>
      </c>
      <c r="AY8" s="13" t="s">
        <v>373</v>
      </c>
      <c r="AZ8" s="13" t="s">
        <v>374</v>
      </c>
      <c r="BA8" s="13" t="s">
        <v>374</v>
      </c>
      <c r="BB8" s="13" t="s">
        <v>374</v>
      </c>
      <c r="BC8" s="13" t="s">
        <v>374</v>
      </c>
      <c r="BD8" s="13" t="s">
        <v>374</v>
      </c>
      <c r="BE8" s="13" t="s">
        <v>375</v>
      </c>
      <c r="BF8" s="13" t="s">
        <v>375</v>
      </c>
      <c r="BG8" s="13" t="s">
        <v>375</v>
      </c>
      <c r="BH8" s="13" t="s">
        <v>375</v>
      </c>
      <c r="BI8" s="13" t="s">
        <v>375</v>
      </c>
      <c r="BJ8" s="65" t="s">
        <v>13</v>
      </c>
    </row>
    <row r="9" spans="1:63" ht="23.4" x14ac:dyDescent="0.45">
      <c r="A9"/>
      <c r="B9" s="14"/>
      <c r="C9" s="14"/>
      <c r="D9" s="14"/>
      <c r="E9" s="14"/>
      <c r="F9" s="14"/>
      <c r="G9" s="14"/>
      <c r="H9" s="14"/>
      <c r="I9" s="14"/>
      <c r="J9" s="14"/>
      <c r="K9" s="14"/>
      <c r="L9" s="15">
        <v>2016</v>
      </c>
      <c r="M9" s="15">
        <v>2016</v>
      </c>
      <c r="N9" s="15">
        <v>2016</v>
      </c>
      <c r="O9" s="15">
        <v>2016</v>
      </c>
      <c r="P9" s="15">
        <v>2016</v>
      </c>
      <c r="Q9" s="15">
        <v>2016</v>
      </c>
      <c r="R9" s="15">
        <v>2016</v>
      </c>
      <c r="S9" s="15">
        <v>2016</v>
      </c>
      <c r="T9" s="15">
        <v>2016</v>
      </c>
      <c r="U9" s="15">
        <v>2016</v>
      </c>
      <c r="V9" s="15">
        <v>2016</v>
      </c>
      <c r="W9" s="15">
        <v>2016</v>
      </c>
      <c r="X9" s="15">
        <v>2016</v>
      </c>
      <c r="Y9" s="15">
        <v>2016</v>
      </c>
      <c r="Z9" s="15">
        <v>2016</v>
      </c>
      <c r="AA9" s="15">
        <v>2016</v>
      </c>
      <c r="AB9" s="15">
        <v>2016</v>
      </c>
      <c r="AC9" s="15">
        <v>2016</v>
      </c>
      <c r="AD9" s="15">
        <v>2016</v>
      </c>
      <c r="AE9" s="15">
        <v>2016</v>
      </c>
      <c r="AF9" s="15">
        <v>2016</v>
      </c>
      <c r="AG9" s="15">
        <v>2016</v>
      </c>
      <c r="AH9" s="15">
        <v>2016</v>
      </c>
      <c r="AI9" s="15">
        <v>2016</v>
      </c>
      <c r="AJ9" s="15">
        <v>2016</v>
      </c>
      <c r="AK9" s="15">
        <v>2017</v>
      </c>
      <c r="AL9" s="15">
        <v>2017</v>
      </c>
      <c r="AM9" s="15">
        <v>2017</v>
      </c>
      <c r="AN9" s="15">
        <v>2017</v>
      </c>
      <c r="AO9" s="15">
        <v>2017</v>
      </c>
      <c r="AP9" s="15">
        <v>2017</v>
      </c>
      <c r="AQ9" s="15">
        <v>2017</v>
      </c>
      <c r="AR9" s="15">
        <v>2017</v>
      </c>
      <c r="AS9" s="15">
        <v>2017</v>
      </c>
      <c r="AT9" s="15">
        <v>2017</v>
      </c>
      <c r="AU9" s="15">
        <v>2017</v>
      </c>
      <c r="AV9" s="15">
        <v>2017</v>
      </c>
      <c r="AW9" s="15">
        <v>2017</v>
      </c>
      <c r="AX9" s="15">
        <v>2017</v>
      </c>
      <c r="AY9" s="15">
        <v>2017</v>
      </c>
      <c r="AZ9" s="15">
        <v>2017</v>
      </c>
      <c r="BA9" s="15">
        <v>2017</v>
      </c>
      <c r="BB9" s="15">
        <v>2017</v>
      </c>
      <c r="BC9" s="15">
        <v>2017</v>
      </c>
      <c r="BD9" s="15">
        <v>2017</v>
      </c>
      <c r="BE9" s="15">
        <v>2017</v>
      </c>
      <c r="BF9" s="15">
        <v>2017</v>
      </c>
      <c r="BG9" s="15">
        <v>2017</v>
      </c>
      <c r="BH9" s="15">
        <v>2017</v>
      </c>
      <c r="BI9" s="15">
        <v>2017</v>
      </c>
      <c r="BJ9" s="66"/>
    </row>
    <row r="10" spans="1:63" ht="23.4" x14ac:dyDescent="0.3">
      <c r="A10"/>
      <c r="B10" s="16"/>
      <c r="C10" s="16"/>
      <c r="D10" s="16"/>
      <c r="E10" s="17"/>
      <c r="F10" s="17"/>
      <c r="G10" s="16"/>
      <c r="H10" s="16"/>
      <c r="I10" s="17"/>
      <c r="J10" s="17"/>
      <c r="K10" s="17"/>
      <c r="L10" s="18" t="s">
        <v>14</v>
      </c>
      <c r="M10" s="18" t="s">
        <v>15</v>
      </c>
      <c r="N10" s="18" t="s">
        <v>16</v>
      </c>
      <c r="O10" s="18" t="s">
        <v>17</v>
      </c>
      <c r="P10" s="18" t="s">
        <v>168</v>
      </c>
      <c r="Q10" s="18" t="s">
        <v>14</v>
      </c>
      <c r="R10" s="18" t="s">
        <v>15</v>
      </c>
      <c r="S10" s="18" t="s">
        <v>16</v>
      </c>
      <c r="T10" s="18" t="s">
        <v>17</v>
      </c>
      <c r="U10" s="18" t="s">
        <v>168</v>
      </c>
      <c r="V10" s="18" t="s">
        <v>14</v>
      </c>
      <c r="W10" s="18" t="s">
        <v>15</v>
      </c>
      <c r="X10" s="18" t="s">
        <v>16</v>
      </c>
      <c r="Y10" s="18" t="s">
        <v>17</v>
      </c>
      <c r="Z10" s="18" t="s">
        <v>168</v>
      </c>
      <c r="AA10" s="18" t="s">
        <v>14</v>
      </c>
      <c r="AB10" s="18" t="s">
        <v>15</v>
      </c>
      <c r="AC10" s="18" t="s">
        <v>16</v>
      </c>
      <c r="AD10" s="18" t="s">
        <v>17</v>
      </c>
      <c r="AE10" s="18" t="s">
        <v>168</v>
      </c>
      <c r="AF10" s="18" t="s">
        <v>14</v>
      </c>
      <c r="AG10" s="18" t="s">
        <v>15</v>
      </c>
      <c r="AH10" s="18" t="s">
        <v>16</v>
      </c>
      <c r="AI10" s="18" t="s">
        <v>17</v>
      </c>
      <c r="AJ10" s="18" t="s">
        <v>168</v>
      </c>
      <c r="AK10" s="18" t="s">
        <v>14</v>
      </c>
      <c r="AL10" s="18" t="s">
        <v>15</v>
      </c>
      <c r="AM10" s="18" t="s">
        <v>16</v>
      </c>
      <c r="AN10" s="18" t="s">
        <v>17</v>
      </c>
      <c r="AO10" s="18" t="s">
        <v>168</v>
      </c>
      <c r="AP10" s="18" t="s">
        <v>14</v>
      </c>
      <c r="AQ10" s="18" t="s">
        <v>15</v>
      </c>
      <c r="AR10" s="18" t="s">
        <v>16</v>
      </c>
      <c r="AS10" s="18" t="s">
        <v>17</v>
      </c>
      <c r="AT10" s="18" t="s">
        <v>168</v>
      </c>
      <c r="AU10" s="18" t="s">
        <v>14</v>
      </c>
      <c r="AV10" s="18" t="s">
        <v>15</v>
      </c>
      <c r="AW10" s="18" t="s">
        <v>16</v>
      </c>
      <c r="AX10" s="18" t="s">
        <v>17</v>
      </c>
      <c r="AY10" s="18" t="s">
        <v>168</v>
      </c>
      <c r="AZ10" s="18" t="s">
        <v>14</v>
      </c>
      <c r="BA10" s="18" t="s">
        <v>15</v>
      </c>
      <c r="BB10" s="18" t="s">
        <v>16</v>
      </c>
      <c r="BC10" s="18" t="s">
        <v>17</v>
      </c>
      <c r="BD10" s="18" t="s">
        <v>168</v>
      </c>
      <c r="BE10" s="18" t="s">
        <v>14</v>
      </c>
      <c r="BF10" s="18" t="s">
        <v>15</v>
      </c>
      <c r="BG10" s="18" t="s">
        <v>16</v>
      </c>
      <c r="BH10" s="18" t="s">
        <v>17</v>
      </c>
      <c r="BI10" s="18" t="s">
        <v>168</v>
      </c>
      <c r="BJ10" s="67"/>
    </row>
    <row r="11" spans="1:63" ht="63" customHeight="1" x14ac:dyDescent="0.4">
      <c r="B11" s="29" t="s">
        <v>160</v>
      </c>
      <c r="C11" s="29" t="s">
        <v>378</v>
      </c>
      <c r="D11" s="5" t="s">
        <v>90</v>
      </c>
      <c r="E11" s="5" t="s">
        <v>130</v>
      </c>
      <c r="F11" s="5" t="s">
        <v>444</v>
      </c>
      <c r="G11" s="5" t="s">
        <v>100</v>
      </c>
      <c r="H11" s="5" t="s">
        <v>401</v>
      </c>
      <c r="I11" s="5" t="s">
        <v>506</v>
      </c>
      <c r="J11" s="75">
        <v>500379494</v>
      </c>
      <c r="K11" s="5" t="s">
        <v>438</v>
      </c>
      <c r="L11" s="75">
        <v>500379494</v>
      </c>
      <c r="M11" s="75">
        <v>500379494</v>
      </c>
      <c r="N11" s="75">
        <v>500379494</v>
      </c>
      <c r="O11" s="75">
        <v>386102530.01999998</v>
      </c>
      <c r="P11" s="75">
        <v>386102530</v>
      </c>
      <c r="Q11" s="75"/>
      <c r="R11" s="75"/>
      <c r="S11" s="75"/>
      <c r="T11" s="75"/>
      <c r="U11" s="75"/>
      <c r="V11" s="75">
        <v>12201471</v>
      </c>
      <c r="W11" s="75">
        <v>10013148</v>
      </c>
      <c r="X11" s="75">
        <v>10013148</v>
      </c>
      <c r="Y11" s="75">
        <v>10262225</v>
      </c>
      <c r="Z11" s="75">
        <v>42489992</v>
      </c>
      <c r="AA11" s="75"/>
      <c r="AB11" s="75"/>
      <c r="AC11" s="75"/>
      <c r="AD11" s="75"/>
      <c r="AE11" s="75"/>
      <c r="AF11" s="75"/>
      <c r="AG11" s="75"/>
      <c r="AH11" s="75"/>
      <c r="AI11" s="75"/>
      <c r="AJ11" s="75"/>
      <c r="AK11" s="75"/>
      <c r="AL11" s="75"/>
      <c r="AM11" s="75"/>
      <c r="AN11" s="75"/>
      <c r="AO11" s="75"/>
      <c r="AP11" s="75"/>
      <c r="AQ11" s="75"/>
      <c r="AR11" s="75"/>
      <c r="AS11" s="75"/>
      <c r="AT11" s="75"/>
      <c r="AU11" s="75"/>
      <c r="AV11" s="75"/>
      <c r="AW11" s="75"/>
      <c r="AX11" s="75"/>
      <c r="AY11" s="75"/>
      <c r="AZ11" s="75"/>
      <c r="BA11" s="75"/>
      <c r="BB11" s="75"/>
      <c r="BC11" s="75"/>
      <c r="BD11" s="75"/>
      <c r="BE11" s="75"/>
      <c r="BF11" s="75"/>
      <c r="BG11" s="75"/>
      <c r="BH11" s="75"/>
      <c r="BI11" s="75"/>
      <c r="BJ11" s="87" t="s">
        <v>512</v>
      </c>
      <c r="BK11" s="56"/>
    </row>
    <row r="12" spans="1:63" ht="21" x14ac:dyDescent="0.4">
      <c r="B12" s="30"/>
      <c r="C12" s="30"/>
      <c r="D12" s="5" t="s">
        <v>90</v>
      </c>
      <c r="E12" s="5" t="s">
        <v>130</v>
      </c>
      <c r="F12" s="5" t="s">
        <v>437</v>
      </c>
      <c r="G12" s="5" t="s">
        <v>105</v>
      </c>
      <c r="H12" s="5" t="s">
        <v>401</v>
      </c>
      <c r="I12" s="5" t="s">
        <v>506</v>
      </c>
      <c r="J12" s="75">
        <v>300000000</v>
      </c>
      <c r="K12" s="5" t="s">
        <v>438</v>
      </c>
      <c r="L12" s="75">
        <v>300000000</v>
      </c>
      <c r="M12" s="75">
        <v>300000000</v>
      </c>
      <c r="N12" s="75">
        <v>300000000</v>
      </c>
      <c r="O12" s="75">
        <v>197381914.49000001</v>
      </c>
      <c r="P12" s="75">
        <v>197381914</v>
      </c>
      <c r="Q12" s="75"/>
      <c r="R12" s="75"/>
      <c r="S12" s="75"/>
      <c r="T12" s="75"/>
      <c r="U12" s="75"/>
      <c r="V12" s="75">
        <v>6271417</v>
      </c>
      <c r="W12" s="75">
        <v>6340333</v>
      </c>
      <c r="X12" s="75">
        <v>6340333</v>
      </c>
      <c r="Y12" s="75">
        <v>6271417</v>
      </c>
      <c r="Z12" s="75">
        <v>25223500</v>
      </c>
      <c r="AA12" s="75"/>
      <c r="AB12" s="75"/>
      <c r="AC12" s="75"/>
      <c r="AD12" s="75"/>
      <c r="AE12" s="75"/>
      <c r="AF12" s="75"/>
      <c r="AG12" s="75"/>
      <c r="AH12" s="75"/>
      <c r="AI12" s="75"/>
      <c r="AJ12" s="75"/>
      <c r="AK12" s="75"/>
      <c r="AL12" s="75"/>
      <c r="AM12" s="75"/>
      <c r="AN12" s="75"/>
      <c r="AO12" s="75"/>
      <c r="AP12" s="75"/>
      <c r="AQ12" s="75"/>
      <c r="AR12" s="75"/>
      <c r="AS12" s="75"/>
      <c r="AT12" s="75"/>
      <c r="AU12" s="75"/>
      <c r="AV12" s="75"/>
      <c r="AW12" s="75"/>
      <c r="AX12" s="75"/>
      <c r="AY12" s="75"/>
      <c r="AZ12" s="75"/>
      <c r="BA12" s="75"/>
      <c r="BB12" s="75"/>
      <c r="BC12" s="75"/>
      <c r="BD12" s="75"/>
      <c r="BE12" s="75"/>
      <c r="BF12" s="75"/>
      <c r="BG12" s="75"/>
      <c r="BH12" s="75"/>
      <c r="BI12" s="75"/>
      <c r="BJ12" s="87" t="s">
        <v>439</v>
      </c>
      <c r="BK12" s="56"/>
    </row>
    <row r="13" spans="1:63" ht="21" x14ac:dyDescent="0.4">
      <c r="B13" s="30"/>
      <c r="C13" s="30"/>
      <c r="D13" s="5" t="s">
        <v>90</v>
      </c>
      <c r="E13" s="5" t="s">
        <v>130</v>
      </c>
      <c r="F13" s="5" t="s">
        <v>440</v>
      </c>
      <c r="G13" s="5" t="s">
        <v>96</v>
      </c>
      <c r="H13" s="5" t="s">
        <v>401</v>
      </c>
      <c r="I13" s="5" t="s">
        <v>506</v>
      </c>
      <c r="J13" s="75">
        <v>299888355</v>
      </c>
      <c r="K13" s="5" t="s">
        <v>438</v>
      </c>
      <c r="L13" s="75">
        <v>299888355</v>
      </c>
      <c r="M13" s="75">
        <v>299888355</v>
      </c>
      <c r="N13" s="75">
        <v>299888355</v>
      </c>
      <c r="O13" s="75">
        <v>223740329.00999999</v>
      </c>
      <c r="P13" s="75">
        <v>223740329.00999999</v>
      </c>
      <c r="Q13" s="75"/>
      <c r="R13" s="75"/>
      <c r="S13" s="75"/>
      <c r="T13" s="75">
        <v>0</v>
      </c>
      <c r="U13" s="75"/>
      <c r="V13" s="75">
        <v>6191308</v>
      </c>
      <c r="W13" s="75">
        <v>6191308</v>
      </c>
      <c r="X13" s="75">
        <v>6191308</v>
      </c>
      <c r="Y13" s="75">
        <v>6191308</v>
      </c>
      <c r="Z13" s="75">
        <v>24765261</v>
      </c>
      <c r="AA13" s="75"/>
      <c r="AB13" s="75"/>
      <c r="AC13" s="75"/>
      <c r="AD13" s="75"/>
      <c r="AE13" s="75"/>
      <c r="AF13" s="75"/>
      <c r="AG13" s="75"/>
      <c r="AH13" s="75"/>
      <c r="AI13" s="75"/>
      <c r="AJ13" s="75"/>
      <c r="AK13" s="75"/>
      <c r="AL13" s="75"/>
      <c r="AM13" s="75"/>
      <c r="AN13" s="75"/>
      <c r="AO13" s="75"/>
      <c r="AP13" s="75"/>
      <c r="AQ13" s="75"/>
      <c r="AR13" s="75"/>
      <c r="AS13" s="75"/>
      <c r="AT13" s="75"/>
      <c r="AU13" s="75"/>
      <c r="AV13" s="75"/>
      <c r="AW13" s="75"/>
      <c r="AX13" s="75"/>
      <c r="AY13" s="75"/>
      <c r="AZ13" s="75"/>
      <c r="BA13" s="75"/>
      <c r="BB13" s="75"/>
      <c r="BC13" s="75"/>
      <c r="BD13" s="75"/>
      <c r="BE13" s="75"/>
      <c r="BF13" s="75"/>
      <c r="BG13" s="75"/>
      <c r="BH13" s="75"/>
      <c r="BI13" s="75"/>
      <c r="BJ13" s="87" t="s">
        <v>441</v>
      </c>
      <c r="BK13" s="56"/>
    </row>
    <row r="14" spans="1:63" ht="21" x14ac:dyDescent="0.4">
      <c r="B14" s="30"/>
      <c r="C14" s="30"/>
      <c r="D14" s="7" t="s">
        <v>90</v>
      </c>
      <c r="E14" s="7" t="s">
        <v>130</v>
      </c>
      <c r="F14" s="7" t="s">
        <v>442</v>
      </c>
      <c r="G14" s="7" t="s">
        <v>96</v>
      </c>
      <c r="H14" s="7" t="s">
        <v>401</v>
      </c>
      <c r="I14" s="7" t="s">
        <v>507</v>
      </c>
      <c r="J14" s="76">
        <v>223786059</v>
      </c>
      <c r="K14" s="7" t="s">
        <v>438</v>
      </c>
      <c r="L14" s="76">
        <v>205896934</v>
      </c>
      <c r="M14" s="76">
        <v>211994864</v>
      </c>
      <c r="N14" s="76">
        <v>211994864</v>
      </c>
      <c r="O14" s="76">
        <v>152928609.94</v>
      </c>
      <c r="P14" s="76">
        <v>152928609.94</v>
      </c>
      <c r="Q14" s="76"/>
      <c r="R14" s="76"/>
      <c r="S14" s="76"/>
      <c r="T14" s="76"/>
      <c r="U14" s="76"/>
      <c r="V14" s="76">
        <v>4056712</v>
      </c>
      <c r="W14" s="76">
        <v>4295114</v>
      </c>
      <c r="X14" s="76">
        <v>4406713</v>
      </c>
      <c r="Y14" s="76">
        <v>4266073</v>
      </c>
      <c r="Z14" s="76">
        <v>17024611</v>
      </c>
      <c r="AA14" s="76"/>
      <c r="AB14" s="76"/>
      <c r="AC14" s="76"/>
      <c r="AD14" s="76"/>
      <c r="AE14" s="76"/>
      <c r="AF14" s="76"/>
      <c r="AG14" s="76"/>
      <c r="AH14" s="76"/>
      <c r="AI14" s="76"/>
      <c r="AJ14" s="76"/>
      <c r="AK14" s="76"/>
      <c r="AL14" s="76"/>
      <c r="AM14" s="76"/>
      <c r="AN14" s="76"/>
      <c r="AO14" s="76"/>
      <c r="AP14" s="76"/>
      <c r="AQ14" s="76"/>
      <c r="AR14" s="76"/>
      <c r="AS14" s="76"/>
      <c r="AT14" s="76"/>
      <c r="AU14" s="76"/>
      <c r="AV14" s="76"/>
      <c r="AW14" s="76"/>
      <c r="AX14" s="76"/>
      <c r="AY14" s="76"/>
      <c r="AZ14" s="76"/>
      <c r="BA14" s="76"/>
      <c r="BB14" s="76"/>
      <c r="BC14" s="76"/>
      <c r="BD14" s="76"/>
      <c r="BE14" s="76"/>
      <c r="BF14" s="76"/>
      <c r="BG14" s="76"/>
      <c r="BH14" s="76"/>
      <c r="BI14" s="76"/>
      <c r="BJ14" s="88" t="s">
        <v>443</v>
      </c>
      <c r="BK14" s="56"/>
    </row>
    <row r="15" spans="1:63" ht="21" x14ac:dyDescent="0.4">
      <c r="B15" s="30"/>
      <c r="C15" s="30"/>
      <c r="D15" s="7" t="s">
        <v>90</v>
      </c>
      <c r="E15" s="7" t="s">
        <v>130</v>
      </c>
      <c r="F15" s="7" t="s">
        <v>436</v>
      </c>
      <c r="G15" s="7" t="s">
        <v>105</v>
      </c>
      <c r="H15" s="7" t="s">
        <v>401</v>
      </c>
      <c r="I15" s="7" t="s">
        <v>507</v>
      </c>
      <c r="J15" s="76">
        <v>1000000000</v>
      </c>
      <c r="K15" s="7" t="s">
        <v>438</v>
      </c>
      <c r="L15" s="76">
        <v>995600150</v>
      </c>
      <c r="M15" s="76">
        <v>995600150</v>
      </c>
      <c r="N15" s="76">
        <v>995600150</v>
      </c>
      <c r="O15" s="76">
        <v>693657546.70000005</v>
      </c>
      <c r="P15" s="76">
        <v>693657547</v>
      </c>
      <c r="Q15" s="76"/>
      <c r="R15" s="76"/>
      <c r="S15" s="76"/>
      <c r="T15" s="76"/>
      <c r="U15" s="76"/>
      <c r="V15" s="76">
        <v>19905379</v>
      </c>
      <c r="W15" s="76">
        <v>20124119</v>
      </c>
      <c r="X15" s="76">
        <v>20780340</v>
      </c>
      <c r="Y15" s="76">
        <v>19249157</v>
      </c>
      <c r="Z15" s="76">
        <v>80058995</v>
      </c>
      <c r="AA15" s="76"/>
      <c r="AB15" s="76"/>
      <c r="AC15" s="76"/>
      <c r="AD15" s="76"/>
      <c r="AE15" s="76"/>
      <c r="AF15" s="76"/>
      <c r="AG15" s="76"/>
      <c r="AH15" s="76"/>
      <c r="AI15" s="76"/>
      <c r="AJ15" s="76"/>
      <c r="AK15" s="76"/>
      <c r="AL15" s="76"/>
      <c r="AM15" s="76"/>
      <c r="AN15" s="76"/>
      <c r="AO15" s="76"/>
      <c r="AP15" s="76"/>
      <c r="AQ15" s="76"/>
      <c r="AR15" s="76"/>
      <c r="AS15" s="76"/>
      <c r="AT15" s="76"/>
      <c r="AU15" s="76"/>
      <c r="AV15" s="76"/>
      <c r="AW15" s="76"/>
      <c r="AX15" s="76"/>
      <c r="AY15" s="76"/>
      <c r="AZ15" s="76"/>
      <c r="BA15" s="76"/>
      <c r="BB15" s="76"/>
      <c r="BC15" s="76"/>
      <c r="BD15" s="76"/>
      <c r="BE15" s="76"/>
      <c r="BF15" s="76"/>
      <c r="BG15" s="76"/>
      <c r="BH15" s="76"/>
      <c r="BI15" s="76"/>
      <c r="BJ15" s="88" t="s">
        <v>446</v>
      </c>
      <c r="BK15" s="56"/>
    </row>
    <row r="16" spans="1:63" ht="21" x14ac:dyDescent="0.4">
      <c r="B16" s="30"/>
      <c r="C16" s="30"/>
      <c r="D16" s="7" t="s">
        <v>90</v>
      </c>
      <c r="E16" s="7" t="s">
        <v>130</v>
      </c>
      <c r="F16" s="7" t="s">
        <v>447</v>
      </c>
      <c r="G16" s="7" t="s">
        <v>100</v>
      </c>
      <c r="H16" s="7" t="s">
        <v>401</v>
      </c>
      <c r="I16" s="7" t="s">
        <v>506</v>
      </c>
      <c r="J16" s="76">
        <v>86471486</v>
      </c>
      <c r="K16" s="7" t="s">
        <v>448</v>
      </c>
      <c r="L16" s="76"/>
      <c r="M16" s="76">
        <v>85471486</v>
      </c>
      <c r="N16" s="76">
        <v>85471486</v>
      </c>
      <c r="O16" s="76">
        <v>58999444.159999996</v>
      </c>
      <c r="P16" s="76">
        <v>58999444</v>
      </c>
      <c r="Q16" s="76"/>
      <c r="R16" s="76"/>
      <c r="S16" s="76"/>
      <c r="T16" s="76"/>
      <c r="U16" s="76"/>
      <c r="V16" s="76"/>
      <c r="W16" s="76"/>
      <c r="X16" s="76">
        <v>1878473</v>
      </c>
      <c r="Y16" s="76">
        <v>1858055</v>
      </c>
      <c r="Z16" s="76">
        <v>3736528</v>
      </c>
      <c r="AA16" s="76"/>
      <c r="AB16" s="76"/>
      <c r="AC16" s="76"/>
      <c r="AD16" s="76"/>
      <c r="AE16" s="76"/>
      <c r="AF16" s="76"/>
      <c r="AG16" s="76"/>
      <c r="AH16" s="76"/>
      <c r="AI16" s="76"/>
      <c r="AJ16" s="76"/>
      <c r="AK16" s="76"/>
      <c r="AL16" s="76"/>
      <c r="AM16" s="76"/>
      <c r="AN16" s="76"/>
      <c r="AO16" s="76"/>
      <c r="AP16" s="76"/>
      <c r="AQ16" s="76"/>
      <c r="AR16" s="76"/>
      <c r="AS16" s="76"/>
      <c r="AT16" s="76"/>
      <c r="AU16" s="76"/>
      <c r="AV16" s="76"/>
      <c r="AW16" s="76"/>
      <c r="AX16" s="76"/>
      <c r="AY16" s="76"/>
      <c r="AZ16" s="76"/>
      <c r="BA16" s="76"/>
      <c r="BB16" s="76"/>
      <c r="BC16" s="76"/>
      <c r="BD16" s="76"/>
      <c r="BE16" s="76"/>
      <c r="BF16" s="76"/>
      <c r="BG16" s="76"/>
      <c r="BH16" s="76"/>
      <c r="BI16" s="76"/>
      <c r="BJ16" s="88" t="s">
        <v>449</v>
      </c>
      <c r="BK16" s="56"/>
    </row>
    <row r="17" spans="2:63" ht="21" x14ac:dyDescent="0.4">
      <c r="B17" s="30"/>
      <c r="C17" s="30"/>
      <c r="D17" s="7" t="s">
        <v>90</v>
      </c>
      <c r="E17" s="7" t="s">
        <v>130</v>
      </c>
      <c r="F17" s="7" t="s">
        <v>450</v>
      </c>
      <c r="G17" s="7" t="s">
        <v>100</v>
      </c>
      <c r="H17" s="7" t="s">
        <v>401</v>
      </c>
      <c r="I17" s="7" t="s">
        <v>508</v>
      </c>
      <c r="J17" s="76">
        <v>56998668</v>
      </c>
      <c r="K17" s="7" t="s">
        <v>438</v>
      </c>
      <c r="L17" s="76"/>
      <c r="M17" s="76"/>
      <c r="N17" s="76"/>
      <c r="O17" s="76">
        <v>38435355.240000002</v>
      </c>
      <c r="P17" s="76">
        <v>38435355</v>
      </c>
      <c r="Q17" s="76"/>
      <c r="R17" s="76"/>
      <c r="S17" s="76"/>
      <c r="T17" s="76"/>
      <c r="U17" s="76"/>
      <c r="V17" s="76"/>
      <c r="W17" s="76"/>
      <c r="X17" s="76"/>
      <c r="Y17" s="76">
        <v>410200</v>
      </c>
      <c r="Z17" s="76">
        <v>410200</v>
      </c>
      <c r="AA17" s="76"/>
      <c r="AB17" s="76"/>
      <c r="AC17" s="76"/>
      <c r="AD17" s="76"/>
      <c r="AE17" s="76"/>
      <c r="AF17" s="76"/>
      <c r="AG17" s="76"/>
      <c r="AH17" s="76"/>
      <c r="AI17" s="76"/>
      <c r="AJ17" s="76"/>
      <c r="AK17" s="76"/>
      <c r="AL17" s="76"/>
      <c r="AM17" s="76"/>
      <c r="AN17" s="76"/>
      <c r="AO17" s="76"/>
      <c r="AP17" s="76"/>
      <c r="AQ17" s="76"/>
      <c r="AR17" s="76"/>
      <c r="AS17" s="76"/>
      <c r="AT17" s="76"/>
      <c r="AU17" s="76"/>
      <c r="AV17" s="76"/>
      <c r="AW17" s="76"/>
      <c r="AX17" s="76"/>
      <c r="AY17" s="76"/>
      <c r="AZ17" s="76"/>
      <c r="BA17" s="76"/>
      <c r="BB17" s="76"/>
      <c r="BC17" s="76"/>
      <c r="BD17" s="76"/>
      <c r="BE17" s="76"/>
      <c r="BF17" s="76"/>
      <c r="BG17" s="76"/>
      <c r="BH17" s="76"/>
      <c r="BI17" s="76"/>
      <c r="BJ17" s="88" t="s">
        <v>445</v>
      </c>
      <c r="BK17" s="56"/>
    </row>
    <row r="18" spans="2:63" ht="21" x14ac:dyDescent="0.4">
      <c r="B18" s="30"/>
      <c r="C18" s="30"/>
      <c r="D18" s="7" t="s">
        <v>90</v>
      </c>
      <c r="E18" s="7" t="s">
        <v>130</v>
      </c>
      <c r="F18" s="7" t="s">
        <v>451</v>
      </c>
      <c r="G18" s="7" t="s">
        <v>156</v>
      </c>
      <c r="H18" s="7" t="s">
        <v>401</v>
      </c>
      <c r="I18" s="7" t="s">
        <v>507</v>
      </c>
      <c r="J18" s="76">
        <v>420000000</v>
      </c>
      <c r="K18" s="7" t="s">
        <v>438</v>
      </c>
      <c r="L18" s="76"/>
      <c r="M18" s="76"/>
      <c r="N18" s="76"/>
      <c r="O18" s="76">
        <v>110000000</v>
      </c>
      <c r="P18" s="76">
        <v>110000000</v>
      </c>
      <c r="Q18" s="76"/>
      <c r="R18" s="76"/>
      <c r="S18" s="76"/>
      <c r="T18" s="76"/>
      <c r="U18" s="76"/>
      <c r="V18" s="76"/>
      <c r="W18" s="76"/>
      <c r="X18" s="76"/>
      <c r="Y18" s="76"/>
      <c r="Z18" s="76"/>
      <c r="AA18" s="76"/>
      <c r="AB18" s="76"/>
      <c r="AC18" s="76"/>
      <c r="AD18" s="76"/>
      <c r="AE18" s="76"/>
      <c r="AF18" s="76"/>
      <c r="AG18" s="76"/>
      <c r="AH18" s="76"/>
      <c r="AI18" s="76"/>
      <c r="AJ18" s="76"/>
      <c r="AK18" s="76"/>
      <c r="AL18" s="76"/>
      <c r="AM18" s="76"/>
      <c r="AN18" s="76"/>
      <c r="AO18" s="76"/>
      <c r="AP18" s="76"/>
      <c r="AQ18" s="76"/>
      <c r="AR18" s="76"/>
      <c r="AS18" s="76"/>
      <c r="AT18" s="76"/>
      <c r="AU18" s="76"/>
      <c r="AV18" s="76"/>
      <c r="AW18" s="76"/>
      <c r="AX18" s="76"/>
      <c r="AY18" s="76"/>
      <c r="AZ18" s="76"/>
      <c r="BA18" s="76"/>
      <c r="BB18" s="76"/>
      <c r="BC18" s="76"/>
      <c r="BD18" s="76"/>
      <c r="BE18" s="76"/>
      <c r="BF18" s="76"/>
      <c r="BG18" s="76"/>
      <c r="BH18" s="76"/>
      <c r="BI18" s="76"/>
      <c r="BJ18" s="88"/>
      <c r="BK18" s="56"/>
    </row>
    <row r="19" spans="2:63" ht="21" x14ac:dyDescent="0.4">
      <c r="B19" s="30"/>
      <c r="C19" s="30"/>
      <c r="D19" s="7" t="s">
        <v>90</v>
      </c>
      <c r="E19" s="7" t="s">
        <v>130</v>
      </c>
      <c r="F19" s="7" t="s">
        <v>452</v>
      </c>
      <c r="G19" s="7" t="s">
        <v>156</v>
      </c>
      <c r="H19" s="7" t="s">
        <v>401</v>
      </c>
      <c r="I19" s="7" t="s">
        <v>506</v>
      </c>
      <c r="J19" s="76">
        <v>1000000000</v>
      </c>
      <c r="K19" s="7" t="s">
        <v>438</v>
      </c>
      <c r="L19" s="76"/>
      <c r="M19" s="76"/>
      <c r="N19" s="76">
        <v>900000000</v>
      </c>
      <c r="O19" s="76">
        <v>900000000</v>
      </c>
      <c r="P19" s="76">
        <v>900000000</v>
      </c>
      <c r="Q19" s="76"/>
      <c r="R19" s="76"/>
      <c r="S19" s="76"/>
      <c r="T19" s="76"/>
      <c r="U19" s="76"/>
      <c r="V19" s="76"/>
      <c r="W19" s="76"/>
      <c r="X19" s="76">
        <v>9299260</v>
      </c>
      <c r="Y19" s="76">
        <v>12171162.5</v>
      </c>
      <c r="Z19" s="76">
        <v>21470423</v>
      </c>
      <c r="AA19" s="76"/>
      <c r="AB19" s="76"/>
      <c r="AC19" s="76">
        <v>8236000</v>
      </c>
      <c r="AD19" s="76"/>
      <c r="AE19" s="76">
        <v>8236000</v>
      </c>
      <c r="AF19" s="76"/>
      <c r="AG19" s="76"/>
      <c r="AH19" s="76"/>
      <c r="AI19" s="76"/>
      <c r="AJ19" s="76"/>
      <c r="AK19" s="76"/>
      <c r="AL19" s="76"/>
      <c r="AM19" s="76"/>
      <c r="AN19" s="76"/>
      <c r="AO19" s="76"/>
      <c r="AP19" s="76"/>
      <c r="AQ19" s="76"/>
      <c r="AR19" s="76"/>
      <c r="AS19" s="76"/>
      <c r="AT19" s="76"/>
      <c r="AU19" s="76"/>
      <c r="AV19" s="76"/>
      <c r="AW19" s="76"/>
      <c r="AX19" s="76"/>
      <c r="AY19" s="76"/>
      <c r="AZ19" s="76"/>
      <c r="BA19" s="76"/>
      <c r="BB19" s="76"/>
      <c r="BC19" s="76"/>
      <c r="BD19" s="76"/>
      <c r="BE19" s="76"/>
      <c r="BF19" s="76"/>
      <c r="BG19" s="76"/>
      <c r="BH19" s="76"/>
      <c r="BI19" s="76"/>
      <c r="BJ19" s="88" t="s">
        <v>453</v>
      </c>
      <c r="BK19" s="56"/>
    </row>
    <row r="20" spans="2:63" ht="21" x14ac:dyDescent="0.4">
      <c r="B20" s="30"/>
      <c r="C20" s="30"/>
      <c r="D20" s="7" t="s">
        <v>90</v>
      </c>
      <c r="E20" s="7" t="s">
        <v>130</v>
      </c>
      <c r="F20" s="7" t="s">
        <v>454</v>
      </c>
      <c r="G20" s="7" t="s">
        <v>156</v>
      </c>
      <c r="H20" s="7" t="s">
        <v>401</v>
      </c>
      <c r="I20" s="7" t="s">
        <v>506</v>
      </c>
      <c r="J20" s="76">
        <v>1928217853</v>
      </c>
      <c r="K20" s="7" t="s">
        <v>438</v>
      </c>
      <c r="L20" s="76">
        <v>1909753933</v>
      </c>
      <c r="M20" s="76">
        <v>1905776535</v>
      </c>
      <c r="N20" s="76">
        <v>1901648113</v>
      </c>
      <c r="O20" s="76">
        <v>1897362933</v>
      </c>
      <c r="P20" s="76">
        <v>1897362933</v>
      </c>
      <c r="Q20" s="76">
        <v>1293199</v>
      </c>
      <c r="R20" s="76">
        <v>3977397</v>
      </c>
      <c r="S20" s="76">
        <v>4128422</v>
      </c>
      <c r="T20" s="76">
        <v>4285181</v>
      </c>
      <c r="U20" s="76">
        <v>13684199</v>
      </c>
      <c r="V20" s="76">
        <v>14792311</v>
      </c>
      <c r="W20" s="76">
        <v>23942890</v>
      </c>
      <c r="X20" s="76">
        <v>25533012</v>
      </c>
      <c r="Y20" s="76">
        <v>28387171</v>
      </c>
      <c r="Z20" s="76">
        <v>92655384</v>
      </c>
      <c r="AA20" s="76"/>
      <c r="AB20" s="76"/>
      <c r="AC20" s="76"/>
      <c r="AD20" s="76"/>
      <c r="AE20" s="76"/>
      <c r="AF20" s="76"/>
      <c r="AG20" s="76"/>
      <c r="AH20" s="76"/>
      <c r="AI20" s="76"/>
      <c r="AJ20" s="76"/>
      <c r="AK20" s="76"/>
      <c r="AL20" s="76"/>
      <c r="AM20" s="76"/>
      <c r="AN20" s="76"/>
      <c r="AO20" s="76"/>
      <c r="AP20" s="76"/>
      <c r="AQ20" s="76"/>
      <c r="AR20" s="76"/>
      <c r="AS20" s="76"/>
      <c r="AT20" s="76"/>
      <c r="AU20" s="76"/>
      <c r="AV20" s="76"/>
      <c r="AW20" s="76"/>
      <c r="AX20" s="76"/>
      <c r="AY20" s="76"/>
      <c r="AZ20" s="76"/>
      <c r="BA20" s="76"/>
      <c r="BB20" s="76"/>
      <c r="BC20" s="76"/>
      <c r="BD20" s="76"/>
      <c r="BE20" s="76"/>
      <c r="BF20" s="76"/>
      <c r="BG20" s="76"/>
      <c r="BH20" s="76"/>
      <c r="BI20" s="76"/>
      <c r="BJ20" s="88"/>
      <c r="BK20" s="56"/>
    </row>
    <row r="21" spans="2:63" ht="21" x14ac:dyDescent="0.4">
      <c r="B21" s="30"/>
      <c r="C21" s="30"/>
      <c r="D21" s="7" t="s">
        <v>90</v>
      </c>
      <c r="E21" s="7" t="s">
        <v>130</v>
      </c>
      <c r="F21" s="7" t="s">
        <v>476</v>
      </c>
      <c r="G21" s="7" t="s">
        <v>156</v>
      </c>
      <c r="H21" s="7" t="s">
        <v>401</v>
      </c>
      <c r="I21" s="7" t="s">
        <v>507</v>
      </c>
      <c r="J21" s="76">
        <v>1444885373</v>
      </c>
      <c r="K21" s="7" t="s">
        <v>438</v>
      </c>
      <c r="L21" s="76">
        <v>1402114287</v>
      </c>
      <c r="M21" s="76">
        <v>1398361978</v>
      </c>
      <c r="N21" s="76">
        <v>1394467190</v>
      </c>
      <c r="O21" s="76">
        <v>1390424515</v>
      </c>
      <c r="P21" s="76">
        <v>1390424515</v>
      </c>
      <c r="Q21" s="76">
        <v>2424967</v>
      </c>
      <c r="R21" s="76">
        <v>3752310</v>
      </c>
      <c r="S21" s="76">
        <v>3894788</v>
      </c>
      <c r="T21" s="76">
        <v>4042675</v>
      </c>
      <c r="U21" s="76">
        <v>14114740</v>
      </c>
      <c r="V21" s="76">
        <v>17470184</v>
      </c>
      <c r="W21" s="76">
        <v>17096806</v>
      </c>
      <c r="X21" s="76">
        <v>18338105</v>
      </c>
      <c r="Y21" s="76">
        <v>20424178</v>
      </c>
      <c r="Z21" s="76">
        <v>73329273</v>
      </c>
      <c r="AA21" s="76"/>
      <c r="AB21" s="76"/>
      <c r="AC21" s="76"/>
      <c r="AD21" s="76"/>
      <c r="AE21" s="76"/>
      <c r="AF21" s="76"/>
      <c r="AG21" s="76"/>
      <c r="AH21" s="76"/>
      <c r="AI21" s="76"/>
      <c r="AJ21" s="76"/>
      <c r="AK21" s="76"/>
      <c r="AL21" s="76"/>
      <c r="AM21" s="76"/>
      <c r="AN21" s="76"/>
      <c r="AO21" s="76"/>
      <c r="AP21" s="76"/>
      <c r="AQ21" s="76"/>
      <c r="AR21" s="76"/>
      <c r="AS21" s="76"/>
      <c r="AT21" s="76"/>
      <c r="AU21" s="76"/>
      <c r="AV21" s="76"/>
      <c r="AW21" s="76"/>
      <c r="AX21" s="76"/>
      <c r="AY21" s="76"/>
      <c r="AZ21" s="76"/>
      <c r="BA21" s="76"/>
      <c r="BB21" s="76"/>
      <c r="BC21" s="76"/>
      <c r="BD21" s="76"/>
      <c r="BE21" s="76"/>
      <c r="BF21" s="76"/>
      <c r="BG21" s="76"/>
      <c r="BH21" s="76"/>
      <c r="BI21" s="76"/>
      <c r="BJ21" s="88"/>
      <c r="BK21" s="56"/>
    </row>
    <row r="22" spans="2:63" ht="21" x14ac:dyDescent="0.4">
      <c r="B22" s="30"/>
      <c r="C22" s="30"/>
      <c r="D22" s="7" t="s">
        <v>90</v>
      </c>
      <c r="E22" s="7" t="s">
        <v>130</v>
      </c>
      <c r="F22" s="7" t="s">
        <v>455</v>
      </c>
      <c r="G22" s="7" t="s">
        <v>156</v>
      </c>
      <c r="H22" s="7" t="s">
        <v>401</v>
      </c>
      <c r="I22" s="7" t="s">
        <v>509</v>
      </c>
      <c r="J22" s="76">
        <v>1920000000</v>
      </c>
      <c r="K22" s="7" t="s">
        <v>448</v>
      </c>
      <c r="L22" s="76">
        <v>1469336978</v>
      </c>
      <c r="M22" s="76">
        <v>1435890977</v>
      </c>
      <c r="N22" s="76">
        <v>1402444975</v>
      </c>
      <c r="O22" s="76">
        <v>1368998974</v>
      </c>
      <c r="P22" s="76">
        <v>1368998974</v>
      </c>
      <c r="Q22" s="76">
        <v>33446002</v>
      </c>
      <c r="R22" s="76">
        <v>33446002</v>
      </c>
      <c r="S22" s="76">
        <v>33446002</v>
      </c>
      <c r="T22" s="76">
        <v>33446002</v>
      </c>
      <c r="U22" s="76">
        <v>133784006</v>
      </c>
      <c r="V22" s="76">
        <v>19232403</v>
      </c>
      <c r="W22" s="76">
        <v>19956608</v>
      </c>
      <c r="X22" s="76">
        <v>20846160</v>
      </c>
      <c r="Y22" s="76">
        <v>23036348</v>
      </c>
      <c r="Z22" s="76">
        <v>83071519</v>
      </c>
      <c r="AA22" s="76"/>
      <c r="AB22" s="76"/>
      <c r="AC22" s="76"/>
      <c r="AD22" s="76"/>
      <c r="AE22" s="76"/>
      <c r="AF22" s="76"/>
      <c r="AG22" s="76"/>
      <c r="AH22" s="76"/>
      <c r="AI22" s="76"/>
      <c r="AJ22" s="76"/>
      <c r="AK22" s="76"/>
      <c r="AL22" s="76"/>
      <c r="AM22" s="76"/>
      <c r="AN22" s="76"/>
      <c r="AO22" s="76"/>
      <c r="AP22" s="76"/>
      <c r="AQ22" s="76"/>
      <c r="AR22" s="76"/>
      <c r="AS22" s="76"/>
      <c r="AT22" s="76"/>
      <c r="AU22" s="76"/>
      <c r="AV22" s="76"/>
      <c r="AW22" s="76"/>
      <c r="AX22" s="76"/>
      <c r="AY22" s="76"/>
      <c r="AZ22" s="76"/>
      <c r="BA22" s="76"/>
      <c r="BB22" s="76"/>
      <c r="BC22" s="76"/>
      <c r="BD22" s="76"/>
      <c r="BE22" s="76"/>
      <c r="BF22" s="76"/>
      <c r="BG22" s="76"/>
      <c r="BH22" s="76"/>
      <c r="BI22" s="76"/>
      <c r="BJ22" s="88"/>
      <c r="BK22" s="56"/>
    </row>
    <row r="23" spans="2:63" ht="21" x14ac:dyDescent="0.4">
      <c r="B23" s="30"/>
      <c r="C23" s="30"/>
      <c r="D23" s="7" t="s">
        <v>90</v>
      </c>
      <c r="E23" s="7" t="s">
        <v>130</v>
      </c>
      <c r="F23" s="7" t="s">
        <v>456</v>
      </c>
      <c r="G23" s="7" t="s">
        <v>156</v>
      </c>
      <c r="H23" s="7" t="s">
        <v>401</v>
      </c>
      <c r="I23" s="7" t="s">
        <v>506</v>
      </c>
      <c r="J23" s="76">
        <v>1750000000</v>
      </c>
      <c r="K23" s="7" t="s">
        <v>457</v>
      </c>
      <c r="L23" s="76">
        <v>1117482174</v>
      </c>
      <c r="M23" s="76">
        <v>1092084852</v>
      </c>
      <c r="N23" s="76">
        <v>1017267</v>
      </c>
      <c r="O23" s="76">
        <v>1041290207</v>
      </c>
      <c r="P23" s="76">
        <v>1041290207</v>
      </c>
      <c r="Q23" s="76">
        <v>25397322</v>
      </c>
      <c r="R23" s="76">
        <v>25397322</v>
      </c>
      <c r="S23" s="76">
        <v>25397322</v>
      </c>
      <c r="T23" s="76">
        <v>25397322</v>
      </c>
      <c r="U23" s="76">
        <v>101589289</v>
      </c>
      <c r="V23" s="76">
        <v>20790539</v>
      </c>
      <c r="W23" s="76">
        <v>20866512</v>
      </c>
      <c r="X23" s="76">
        <v>21143639</v>
      </c>
      <c r="Y23" s="76">
        <v>22141401</v>
      </c>
      <c r="Z23" s="76">
        <v>84942091</v>
      </c>
      <c r="AA23" s="76">
        <v>104442</v>
      </c>
      <c r="AB23" s="76">
        <v>104442</v>
      </c>
      <c r="AC23" s="76">
        <v>104428</v>
      </c>
      <c r="AD23" s="76">
        <v>104421</v>
      </c>
      <c r="AE23" s="76">
        <v>417732</v>
      </c>
      <c r="AF23" s="76"/>
      <c r="AG23" s="76"/>
      <c r="AH23" s="76"/>
      <c r="AI23" s="76"/>
      <c r="AJ23" s="76"/>
      <c r="AK23" s="76"/>
      <c r="AL23" s="76"/>
      <c r="AM23" s="76"/>
      <c r="AN23" s="76"/>
      <c r="AO23" s="76"/>
      <c r="AP23" s="76"/>
      <c r="AQ23" s="76"/>
      <c r="AR23" s="76"/>
      <c r="AS23" s="76"/>
      <c r="AT23" s="76"/>
      <c r="AU23" s="76"/>
      <c r="AV23" s="76"/>
      <c r="AW23" s="76"/>
      <c r="AX23" s="76"/>
      <c r="AY23" s="76"/>
      <c r="AZ23" s="76"/>
      <c r="BA23" s="76"/>
      <c r="BB23" s="76"/>
      <c r="BC23" s="76"/>
      <c r="BD23" s="76"/>
      <c r="BE23" s="76"/>
      <c r="BF23" s="76"/>
      <c r="BG23" s="76"/>
      <c r="BH23" s="76"/>
      <c r="BI23" s="76"/>
      <c r="BJ23" s="88"/>
      <c r="BK23" s="56"/>
    </row>
    <row r="24" spans="2:63" ht="21" x14ac:dyDescent="0.4">
      <c r="B24" s="30"/>
      <c r="C24" s="30"/>
      <c r="D24" s="7" t="s">
        <v>90</v>
      </c>
      <c r="E24" s="7" t="s">
        <v>130</v>
      </c>
      <c r="F24" s="7" t="s">
        <v>458</v>
      </c>
      <c r="G24" s="7" t="s">
        <v>156</v>
      </c>
      <c r="H24" s="7" t="s">
        <v>401</v>
      </c>
      <c r="I24" s="7" t="s">
        <v>506</v>
      </c>
      <c r="J24" s="76">
        <v>500000000</v>
      </c>
      <c r="K24" s="7" t="s">
        <v>448</v>
      </c>
      <c r="L24" s="76">
        <v>271784232</v>
      </c>
      <c r="M24" s="76">
        <v>265560166</v>
      </c>
      <c r="N24" s="76">
        <v>259336100</v>
      </c>
      <c r="O24" s="76">
        <v>253100590</v>
      </c>
      <c r="P24" s="76">
        <v>253100590</v>
      </c>
      <c r="Q24" s="76">
        <v>6224068</v>
      </c>
      <c r="R24" s="76">
        <v>6224066</v>
      </c>
      <c r="S24" s="76">
        <v>6224066</v>
      </c>
      <c r="T24" s="76">
        <v>6235509</v>
      </c>
      <c r="U24" s="76">
        <v>24907709</v>
      </c>
      <c r="V24" s="76">
        <v>2313897</v>
      </c>
      <c r="W24" s="76">
        <v>2406054</v>
      </c>
      <c r="X24" s="76">
        <v>2376561</v>
      </c>
      <c r="Y24" s="76">
        <v>2320220</v>
      </c>
      <c r="Z24" s="76">
        <v>9416731</v>
      </c>
      <c r="AA24" s="76"/>
      <c r="AB24" s="76"/>
      <c r="AC24" s="76"/>
      <c r="AD24" s="76"/>
      <c r="AE24" s="76"/>
      <c r="AF24" s="76"/>
      <c r="AG24" s="76"/>
      <c r="AH24" s="76"/>
      <c r="AI24" s="76"/>
      <c r="AJ24" s="76"/>
      <c r="AK24" s="76"/>
      <c r="AL24" s="76"/>
      <c r="AM24" s="76"/>
      <c r="AN24" s="76"/>
      <c r="AO24" s="76"/>
      <c r="AP24" s="76"/>
      <c r="AQ24" s="76"/>
      <c r="AR24" s="76"/>
      <c r="AS24" s="76"/>
      <c r="AT24" s="76"/>
      <c r="AU24" s="76"/>
      <c r="AV24" s="76"/>
      <c r="AW24" s="76"/>
      <c r="AX24" s="76"/>
      <c r="AY24" s="76"/>
      <c r="AZ24" s="76"/>
      <c r="BA24" s="76"/>
      <c r="BB24" s="76"/>
      <c r="BC24" s="76"/>
      <c r="BD24" s="76"/>
      <c r="BE24" s="76"/>
      <c r="BF24" s="76"/>
      <c r="BG24" s="76"/>
      <c r="BH24" s="76"/>
      <c r="BI24" s="76"/>
      <c r="BJ24" s="88"/>
      <c r="BK24" s="56"/>
    </row>
    <row r="25" spans="2:63" ht="21" x14ac:dyDescent="0.4">
      <c r="B25" s="30"/>
      <c r="C25" s="30"/>
      <c r="D25" s="7" t="s">
        <v>90</v>
      </c>
      <c r="E25" s="7" t="s">
        <v>130</v>
      </c>
      <c r="F25" s="7" t="s">
        <v>459</v>
      </c>
      <c r="G25" s="7" t="s">
        <v>156</v>
      </c>
      <c r="H25" s="7" t="s">
        <v>401</v>
      </c>
      <c r="I25" s="7" t="s">
        <v>506</v>
      </c>
      <c r="J25" s="76">
        <v>389179937</v>
      </c>
      <c r="K25" s="7" t="s">
        <v>448</v>
      </c>
      <c r="L25" s="76">
        <v>298570578</v>
      </c>
      <c r="M25" s="76">
        <v>294753975</v>
      </c>
      <c r="N25" s="76">
        <v>290858378</v>
      </c>
      <c r="O25" s="76">
        <v>286882152</v>
      </c>
      <c r="P25" s="76">
        <v>286882152</v>
      </c>
      <c r="Q25" s="76">
        <v>3739211</v>
      </c>
      <c r="R25" s="76">
        <v>3816603</v>
      </c>
      <c r="S25" s="76">
        <v>3895597</v>
      </c>
      <c r="T25" s="76">
        <v>3976226</v>
      </c>
      <c r="U25" s="76">
        <v>15427637</v>
      </c>
      <c r="V25" s="76">
        <v>3029780</v>
      </c>
      <c r="W25" s="76">
        <v>3313539</v>
      </c>
      <c r="X25" s="76">
        <v>3534372</v>
      </c>
      <c r="Y25" s="76">
        <v>3949252</v>
      </c>
      <c r="Z25" s="76">
        <v>13826943</v>
      </c>
      <c r="AA25" s="76"/>
      <c r="AB25" s="76"/>
      <c r="AC25" s="76"/>
      <c r="AD25" s="76"/>
      <c r="AE25" s="76"/>
      <c r="AF25" s="76"/>
      <c r="AG25" s="76"/>
      <c r="AH25" s="76"/>
      <c r="AI25" s="76"/>
      <c r="AJ25" s="76"/>
      <c r="AK25" s="76"/>
      <c r="AL25" s="76"/>
      <c r="AM25" s="76"/>
      <c r="AN25" s="76"/>
      <c r="AO25" s="76"/>
      <c r="AP25" s="76"/>
      <c r="AQ25" s="76"/>
      <c r="AR25" s="76"/>
      <c r="AS25" s="76"/>
      <c r="AT25" s="76"/>
      <c r="AU25" s="76"/>
      <c r="AV25" s="76"/>
      <c r="AW25" s="76"/>
      <c r="AX25" s="76"/>
      <c r="AY25" s="76"/>
      <c r="AZ25" s="76"/>
      <c r="BA25" s="76"/>
      <c r="BB25" s="76"/>
      <c r="BC25" s="76"/>
      <c r="BD25" s="76"/>
      <c r="BE25" s="76"/>
      <c r="BF25" s="76"/>
      <c r="BG25" s="76"/>
      <c r="BH25" s="76"/>
      <c r="BI25" s="76"/>
      <c r="BJ25" s="88"/>
      <c r="BK25" s="56"/>
    </row>
    <row r="26" spans="2:63" ht="21" x14ac:dyDescent="0.4">
      <c r="B26" s="30"/>
      <c r="C26" s="30"/>
      <c r="D26" s="7" t="s">
        <v>90</v>
      </c>
      <c r="E26" s="7" t="s">
        <v>130</v>
      </c>
      <c r="F26" s="7" t="s">
        <v>514</v>
      </c>
      <c r="G26" s="7" t="s">
        <v>156</v>
      </c>
      <c r="H26" s="7" t="s">
        <v>401</v>
      </c>
      <c r="I26" s="7" t="s">
        <v>507</v>
      </c>
      <c r="J26" s="76">
        <v>1700000000</v>
      </c>
      <c r="K26" s="7" t="s">
        <v>483</v>
      </c>
      <c r="L26" s="76">
        <v>0</v>
      </c>
      <c r="M26" s="76">
        <v>0</v>
      </c>
      <c r="N26" s="76">
        <v>0</v>
      </c>
      <c r="O26" s="76">
        <v>0</v>
      </c>
      <c r="P26" s="76">
        <v>0</v>
      </c>
      <c r="Q26" s="76">
        <v>7257325.9699999997</v>
      </c>
      <c r="R26" s="76">
        <v>0</v>
      </c>
      <c r="S26" s="76">
        <v>0</v>
      </c>
      <c r="T26" s="76">
        <v>0</v>
      </c>
      <c r="U26" s="76">
        <v>7257325.9699999997</v>
      </c>
      <c r="V26" s="76">
        <v>5770785.5300000003</v>
      </c>
      <c r="W26" s="76">
        <v>0</v>
      </c>
      <c r="X26" s="76">
        <v>0</v>
      </c>
      <c r="Y26" s="76">
        <v>0</v>
      </c>
      <c r="Z26" s="76">
        <v>5770785.5300000003</v>
      </c>
      <c r="AA26" s="76">
        <v>0</v>
      </c>
      <c r="AB26" s="76">
        <v>0</v>
      </c>
      <c r="AC26" s="76">
        <v>0</v>
      </c>
      <c r="AD26" s="76">
        <v>0</v>
      </c>
      <c r="AE26" s="76">
        <v>0</v>
      </c>
      <c r="AF26" s="76"/>
      <c r="AG26" s="76"/>
      <c r="AH26" s="76"/>
      <c r="AI26" s="76"/>
      <c r="AJ26" s="76"/>
      <c r="AK26" s="76"/>
      <c r="AL26" s="76"/>
      <c r="AM26" s="76"/>
      <c r="AN26" s="76"/>
      <c r="AO26" s="76"/>
      <c r="AP26" s="76"/>
      <c r="AQ26" s="76"/>
      <c r="AR26" s="76"/>
      <c r="AS26" s="76"/>
      <c r="AT26" s="76"/>
      <c r="AU26" s="76"/>
      <c r="AV26" s="76"/>
      <c r="AW26" s="76"/>
      <c r="AX26" s="76"/>
      <c r="AY26" s="76"/>
      <c r="AZ26" s="76"/>
      <c r="BA26" s="76"/>
      <c r="BB26" s="76"/>
      <c r="BC26" s="76"/>
      <c r="BD26" s="76"/>
      <c r="BE26" s="76"/>
      <c r="BF26" s="76"/>
      <c r="BG26" s="76"/>
      <c r="BH26" s="76"/>
      <c r="BI26" s="76"/>
      <c r="BJ26" s="88" t="s">
        <v>504</v>
      </c>
      <c r="BK26" s="56"/>
    </row>
    <row r="27" spans="2:63" ht="21" x14ac:dyDescent="0.4">
      <c r="B27" s="30"/>
      <c r="C27" s="30"/>
      <c r="D27" s="7" t="s">
        <v>90</v>
      </c>
      <c r="E27" s="7" t="s">
        <v>130</v>
      </c>
      <c r="F27" s="7" t="s">
        <v>515</v>
      </c>
      <c r="G27" s="7" t="s">
        <v>156</v>
      </c>
      <c r="H27" s="7" t="s">
        <v>401</v>
      </c>
      <c r="I27" s="7" t="s">
        <v>507</v>
      </c>
      <c r="J27" s="76">
        <v>1039830553</v>
      </c>
      <c r="K27" s="7" t="s">
        <v>483</v>
      </c>
      <c r="L27" s="76">
        <v>0</v>
      </c>
      <c r="M27" s="76">
        <v>0</v>
      </c>
      <c r="N27" s="76">
        <v>0</v>
      </c>
      <c r="O27" s="76">
        <v>0</v>
      </c>
      <c r="P27" s="76">
        <v>0</v>
      </c>
      <c r="Q27" s="76">
        <v>4560660.32</v>
      </c>
      <c r="R27" s="76">
        <v>0</v>
      </c>
      <c r="S27" s="76">
        <v>0</v>
      </c>
      <c r="T27" s="76">
        <v>0</v>
      </c>
      <c r="U27" s="76">
        <v>4560660.32</v>
      </c>
      <c r="V27" s="76">
        <v>3771010.49</v>
      </c>
      <c r="W27" s="76">
        <v>0</v>
      </c>
      <c r="X27" s="76">
        <v>0</v>
      </c>
      <c r="Y27" s="76">
        <v>0</v>
      </c>
      <c r="Z27" s="76">
        <v>3771010.49</v>
      </c>
      <c r="AA27" s="76">
        <v>0</v>
      </c>
      <c r="AB27" s="76">
        <v>0</v>
      </c>
      <c r="AC27" s="76">
        <v>0</v>
      </c>
      <c r="AD27" s="76">
        <v>0</v>
      </c>
      <c r="AE27" s="76">
        <v>0</v>
      </c>
      <c r="AF27" s="76">
        <v>0</v>
      </c>
      <c r="AG27" s="76"/>
      <c r="AH27" s="76"/>
      <c r="AI27" s="76"/>
      <c r="AJ27" s="76"/>
      <c r="AK27" s="76"/>
      <c r="AL27" s="76"/>
      <c r="AM27" s="76"/>
      <c r="AN27" s="76"/>
      <c r="AO27" s="76"/>
      <c r="AP27" s="76"/>
      <c r="AQ27" s="76"/>
      <c r="AR27" s="76"/>
      <c r="AS27" s="76"/>
      <c r="AT27" s="76"/>
      <c r="AU27" s="76"/>
      <c r="AV27" s="76"/>
      <c r="AW27" s="76"/>
      <c r="AX27" s="76"/>
      <c r="AY27" s="76"/>
      <c r="AZ27" s="76"/>
      <c r="BA27" s="76"/>
      <c r="BB27" s="76"/>
      <c r="BC27" s="76"/>
      <c r="BD27" s="76"/>
      <c r="BE27" s="76"/>
      <c r="BF27" s="76"/>
      <c r="BG27" s="76"/>
      <c r="BH27" s="76"/>
      <c r="BI27" s="76"/>
      <c r="BJ27" s="88"/>
      <c r="BK27" s="56"/>
    </row>
    <row r="28" spans="2:63" ht="21" x14ac:dyDescent="0.4">
      <c r="B28" s="30"/>
      <c r="C28" s="30"/>
      <c r="D28" s="7" t="s">
        <v>90</v>
      </c>
      <c r="E28" s="7" t="s">
        <v>385</v>
      </c>
      <c r="F28" s="7" t="s">
        <v>460</v>
      </c>
      <c r="G28" s="7" t="s">
        <v>156</v>
      </c>
      <c r="H28" s="7" t="s">
        <v>401</v>
      </c>
      <c r="I28" s="7" t="s">
        <v>506</v>
      </c>
      <c r="J28" s="76">
        <v>665000000</v>
      </c>
      <c r="K28" s="7" t="s">
        <v>448</v>
      </c>
      <c r="L28" s="76">
        <v>494447531</v>
      </c>
      <c r="M28" s="76">
        <v>487886656</v>
      </c>
      <c r="N28" s="76">
        <v>481193854</v>
      </c>
      <c r="O28" s="76">
        <v>474366470</v>
      </c>
      <c r="P28" s="76">
        <v>474366470</v>
      </c>
      <c r="Q28" s="76">
        <v>6431547</v>
      </c>
      <c r="R28" s="76">
        <v>6560875</v>
      </c>
      <c r="S28" s="76">
        <v>6692803</v>
      </c>
      <c r="T28" s="76">
        <v>6827384</v>
      </c>
      <c r="U28" s="76">
        <v>26512608</v>
      </c>
      <c r="V28" s="76">
        <v>5037503</v>
      </c>
      <c r="W28" s="76">
        <v>5615605</v>
      </c>
      <c r="X28" s="76">
        <v>5804346</v>
      </c>
      <c r="Y28" s="76">
        <v>6548648</v>
      </c>
      <c r="Z28" s="76">
        <v>23006103</v>
      </c>
      <c r="AA28" s="76"/>
      <c r="AB28" s="76"/>
      <c r="AC28" s="76"/>
      <c r="AD28" s="76"/>
      <c r="AE28" s="76"/>
      <c r="AF28" s="76"/>
      <c r="AG28" s="76"/>
      <c r="AH28" s="76"/>
      <c r="AI28" s="76"/>
      <c r="AJ28" s="76"/>
      <c r="AK28" s="76"/>
      <c r="AL28" s="76"/>
      <c r="AM28" s="76"/>
      <c r="AN28" s="76"/>
      <c r="AO28" s="76"/>
      <c r="AP28" s="76"/>
      <c r="AQ28" s="76"/>
      <c r="AR28" s="76"/>
      <c r="AS28" s="76"/>
      <c r="AT28" s="76"/>
      <c r="AU28" s="76"/>
      <c r="AV28" s="76"/>
      <c r="AW28" s="76"/>
      <c r="AX28" s="76"/>
      <c r="AY28" s="76"/>
      <c r="AZ28" s="76"/>
      <c r="BA28" s="76"/>
      <c r="BB28" s="76"/>
      <c r="BC28" s="76"/>
      <c r="BD28" s="76"/>
      <c r="BE28" s="76"/>
      <c r="BF28" s="76"/>
      <c r="BG28" s="76"/>
      <c r="BH28" s="76"/>
      <c r="BI28" s="76"/>
      <c r="BJ28" s="88"/>
      <c r="BK28" s="56"/>
    </row>
    <row r="29" spans="2:63" ht="21" x14ac:dyDescent="0.4">
      <c r="B29" s="30"/>
      <c r="C29" s="30"/>
      <c r="D29" s="7" t="s">
        <v>90</v>
      </c>
      <c r="E29" s="7" t="s">
        <v>393</v>
      </c>
      <c r="F29" s="7" t="s">
        <v>461</v>
      </c>
      <c r="G29" s="7" t="s">
        <v>156</v>
      </c>
      <c r="H29" s="7" t="s">
        <v>401</v>
      </c>
      <c r="I29" s="7" t="s">
        <v>507</v>
      </c>
      <c r="J29" s="76">
        <v>632300000</v>
      </c>
      <c r="K29" s="7" t="s">
        <v>448</v>
      </c>
      <c r="L29" s="76">
        <v>491080485</v>
      </c>
      <c r="M29" s="76">
        <v>487048012</v>
      </c>
      <c r="N29" s="76">
        <v>482862423</v>
      </c>
      <c r="O29" s="76">
        <v>478517904</v>
      </c>
      <c r="P29" s="76">
        <v>478517904</v>
      </c>
      <c r="Q29" s="76">
        <v>3884958</v>
      </c>
      <c r="R29" s="76">
        <v>4032473</v>
      </c>
      <c r="S29" s="76">
        <v>4185589</v>
      </c>
      <c r="T29" s="76">
        <v>4344519</v>
      </c>
      <c r="U29" s="76">
        <v>16447539</v>
      </c>
      <c r="V29" s="76">
        <v>7512888</v>
      </c>
      <c r="W29" s="76">
        <v>7534716</v>
      </c>
      <c r="X29" s="76">
        <v>7471445</v>
      </c>
      <c r="Y29" s="76">
        <v>7326449</v>
      </c>
      <c r="Z29" s="76">
        <v>29845499</v>
      </c>
      <c r="AA29" s="76"/>
      <c r="AB29" s="76"/>
      <c r="AC29" s="76"/>
      <c r="AD29" s="76"/>
      <c r="AE29" s="76"/>
      <c r="AF29" s="76"/>
      <c r="AG29" s="76"/>
      <c r="AH29" s="76"/>
      <c r="AI29" s="76"/>
      <c r="AJ29" s="76"/>
      <c r="AK29" s="76"/>
      <c r="AL29" s="76"/>
      <c r="AM29" s="76"/>
      <c r="AN29" s="76"/>
      <c r="AO29" s="76"/>
      <c r="AP29" s="76"/>
      <c r="AQ29" s="76"/>
      <c r="AR29" s="76"/>
      <c r="AS29" s="76"/>
      <c r="AT29" s="76"/>
      <c r="AU29" s="76"/>
      <c r="AV29" s="76"/>
      <c r="AW29" s="76"/>
      <c r="AX29" s="76"/>
      <c r="AY29" s="76"/>
      <c r="AZ29" s="76"/>
      <c r="BA29" s="76"/>
      <c r="BB29" s="76"/>
      <c r="BC29" s="76"/>
      <c r="BD29" s="76"/>
      <c r="BE29" s="76"/>
      <c r="BF29" s="76"/>
      <c r="BG29" s="76"/>
      <c r="BH29" s="76"/>
      <c r="BI29" s="76"/>
      <c r="BJ29" s="88"/>
      <c r="BK29" s="56"/>
    </row>
    <row r="30" spans="2:63" ht="21" x14ac:dyDescent="0.4">
      <c r="B30" s="30"/>
      <c r="C30" s="30"/>
      <c r="D30" s="7" t="s">
        <v>90</v>
      </c>
      <c r="E30" s="7" t="s">
        <v>391</v>
      </c>
      <c r="F30" s="7" t="s">
        <v>462</v>
      </c>
      <c r="G30" s="7" t="s">
        <v>156</v>
      </c>
      <c r="H30" s="7" t="s">
        <v>401</v>
      </c>
      <c r="I30" s="7" t="s">
        <v>510</v>
      </c>
      <c r="J30" s="76">
        <v>409057943</v>
      </c>
      <c r="K30" s="7" t="s">
        <v>457</v>
      </c>
      <c r="L30" s="76">
        <v>310706645</v>
      </c>
      <c r="M30" s="76">
        <v>306629047.98000002</v>
      </c>
      <c r="N30" s="76">
        <v>302469452</v>
      </c>
      <c r="O30" s="76">
        <v>298226208</v>
      </c>
      <c r="P30" s="76">
        <v>298226208</v>
      </c>
      <c r="Q30" s="76">
        <v>3997215</v>
      </c>
      <c r="R30" s="76">
        <v>4077597</v>
      </c>
      <c r="S30" s="76">
        <v>4159596</v>
      </c>
      <c r="T30" s="76">
        <v>4243244</v>
      </c>
      <c r="U30" s="76">
        <v>16477652</v>
      </c>
      <c r="V30" s="76">
        <v>3136014</v>
      </c>
      <c r="W30" s="76">
        <v>3378504</v>
      </c>
      <c r="X30" s="76">
        <v>3598035</v>
      </c>
      <c r="Y30" s="76">
        <v>4062795</v>
      </c>
      <c r="Z30" s="76">
        <v>14175347</v>
      </c>
      <c r="AA30" s="76"/>
      <c r="AB30" s="76"/>
      <c r="AC30" s="76"/>
      <c r="AD30" s="76"/>
      <c r="AE30" s="76"/>
      <c r="AF30" s="76"/>
      <c r="AG30" s="76"/>
      <c r="AH30" s="76"/>
      <c r="AI30" s="76"/>
      <c r="AJ30" s="76"/>
      <c r="AK30" s="76"/>
      <c r="AL30" s="76"/>
      <c r="AM30" s="76"/>
      <c r="AN30" s="76"/>
      <c r="AO30" s="76"/>
      <c r="AP30" s="76"/>
      <c r="AQ30" s="76"/>
      <c r="AR30" s="76"/>
      <c r="AS30" s="76"/>
      <c r="AT30" s="76"/>
      <c r="AU30" s="76"/>
      <c r="AV30" s="76"/>
      <c r="AW30" s="76"/>
      <c r="AX30" s="76"/>
      <c r="AY30" s="76"/>
      <c r="AZ30" s="76"/>
      <c r="BA30" s="76"/>
      <c r="BB30" s="76"/>
      <c r="BC30" s="76"/>
      <c r="BD30" s="76"/>
      <c r="BE30" s="76"/>
      <c r="BF30" s="76"/>
      <c r="BG30" s="76"/>
      <c r="BH30" s="76"/>
      <c r="BI30" s="76"/>
      <c r="BJ30" s="88"/>
      <c r="BK30" s="56"/>
    </row>
    <row r="31" spans="2:63" ht="21" x14ac:dyDescent="0.4">
      <c r="B31" s="30"/>
      <c r="C31" s="30"/>
      <c r="D31" s="7" t="s">
        <v>90</v>
      </c>
      <c r="E31" s="7" t="s">
        <v>393</v>
      </c>
      <c r="F31" s="7" t="s">
        <v>463</v>
      </c>
      <c r="G31" s="7" t="s">
        <v>156</v>
      </c>
      <c r="H31" s="7" t="s">
        <v>401</v>
      </c>
      <c r="I31" s="7" t="s">
        <v>507</v>
      </c>
      <c r="J31" s="76">
        <v>374700000</v>
      </c>
      <c r="K31" s="7" t="s">
        <v>448</v>
      </c>
      <c r="L31" s="76">
        <v>278397568</v>
      </c>
      <c r="M31" s="76">
        <v>276111526</v>
      </c>
      <c r="N31" s="76">
        <v>273738681.19</v>
      </c>
      <c r="O31" s="76">
        <v>271275737.81</v>
      </c>
      <c r="P31" s="76">
        <v>271275738</v>
      </c>
      <c r="Q31" s="76">
        <v>2202414.9300000002</v>
      </c>
      <c r="R31" s="76">
        <v>2286042</v>
      </c>
      <c r="S31" s="76">
        <v>2372844.7999999998</v>
      </c>
      <c r="T31" s="76">
        <v>2465147.38</v>
      </c>
      <c r="U31" s="76">
        <v>9326449</v>
      </c>
      <c r="V31" s="76">
        <v>4259117.78</v>
      </c>
      <c r="W31" s="76">
        <v>4271493</v>
      </c>
      <c r="X31" s="76">
        <v>4235623.72</v>
      </c>
      <c r="Y31" s="76">
        <v>4153424.49</v>
      </c>
      <c r="Z31" s="76">
        <v>16919659</v>
      </c>
      <c r="AA31" s="76">
        <v>0</v>
      </c>
      <c r="AB31" s="76"/>
      <c r="AC31" s="76">
        <v>0</v>
      </c>
      <c r="AD31" s="76">
        <v>0</v>
      </c>
      <c r="AE31" s="76"/>
      <c r="AF31" s="76">
        <v>0</v>
      </c>
      <c r="AG31" s="76"/>
      <c r="AH31" s="76">
        <v>0</v>
      </c>
      <c r="AI31" s="76"/>
      <c r="AJ31" s="76"/>
      <c r="AK31" s="76"/>
      <c r="AL31" s="76"/>
      <c r="AM31" s="76"/>
      <c r="AN31" s="76"/>
      <c r="AO31" s="76"/>
      <c r="AP31" s="76"/>
      <c r="AQ31" s="76"/>
      <c r="AR31" s="76"/>
      <c r="AS31" s="76"/>
      <c r="AT31" s="76"/>
      <c r="AU31" s="76"/>
      <c r="AV31" s="76"/>
      <c r="AW31" s="76"/>
      <c r="AX31" s="76"/>
      <c r="AY31" s="76"/>
      <c r="AZ31" s="76"/>
      <c r="BA31" s="76"/>
      <c r="BB31" s="76"/>
      <c r="BC31" s="76"/>
      <c r="BD31" s="76"/>
      <c r="BE31" s="76"/>
      <c r="BF31" s="76"/>
      <c r="BG31" s="76"/>
      <c r="BH31" s="76"/>
      <c r="BI31" s="76"/>
      <c r="BJ31" s="88"/>
      <c r="BK31" s="56"/>
    </row>
    <row r="32" spans="2:63" ht="21" x14ac:dyDescent="0.4">
      <c r="B32" s="30"/>
      <c r="C32" s="30"/>
      <c r="D32" s="7" t="s">
        <v>90</v>
      </c>
      <c r="E32" s="7" t="s">
        <v>393</v>
      </c>
      <c r="F32" s="7" t="s">
        <v>464</v>
      </c>
      <c r="G32" s="7" t="s">
        <v>156</v>
      </c>
      <c r="H32" s="7" t="s">
        <v>401</v>
      </c>
      <c r="I32" s="7" t="s">
        <v>506</v>
      </c>
      <c r="J32" s="76">
        <v>153680955</v>
      </c>
      <c r="K32" s="7" t="s">
        <v>448</v>
      </c>
      <c r="L32" s="76">
        <v>141663072</v>
      </c>
      <c r="M32" s="76">
        <v>141388063</v>
      </c>
      <c r="N32" s="76">
        <v>141102188</v>
      </c>
      <c r="O32" s="76">
        <v>140805018</v>
      </c>
      <c r="P32" s="76">
        <v>140805018</v>
      </c>
      <c r="Q32" s="76">
        <v>626133</v>
      </c>
      <c r="R32" s="76">
        <v>275010</v>
      </c>
      <c r="S32" s="76">
        <v>285875</v>
      </c>
      <c r="T32" s="76">
        <v>328260</v>
      </c>
      <c r="U32" s="76">
        <v>1515278</v>
      </c>
      <c r="V32" s="76">
        <v>2375250</v>
      </c>
      <c r="W32" s="76">
        <v>2364551</v>
      </c>
      <c r="X32" s="76">
        <v>2383197</v>
      </c>
      <c r="Y32" s="76">
        <v>2354547</v>
      </c>
      <c r="Z32" s="76">
        <v>9477545</v>
      </c>
      <c r="AA32" s="76"/>
      <c r="AB32" s="76"/>
      <c r="AC32" s="76"/>
      <c r="AD32" s="76"/>
      <c r="AE32" s="76"/>
      <c r="AF32" s="76"/>
      <c r="AG32" s="76"/>
      <c r="AH32" s="76"/>
      <c r="AI32" s="76"/>
      <c r="AJ32" s="76"/>
      <c r="AK32" s="76"/>
      <c r="AL32" s="76"/>
      <c r="AM32" s="76"/>
      <c r="AN32" s="76"/>
      <c r="AO32" s="76"/>
      <c r="AP32" s="76"/>
      <c r="AQ32" s="76"/>
      <c r="AR32" s="76"/>
      <c r="AS32" s="76"/>
      <c r="AT32" s="76"/>
      <c r="AU32" s="76"/>
      <c r="AV32" s="76"/>
      <c r="AW32" s="76"/>
      <c r="AX32" s="76"/>
      <c r="AY32" s="76"/>
      <c r="AZ32" s="76"/>
      <c r="BA32" s="76"/>
      <c r="BB32" s="76"/>
      <c r="BC32" s="76"/>
      <c r="BD32" s="76"/>
      <c r="BE32" s="76"/>
      <c r="BF32" s="76"/>
      <c r="BG32" s="76"/>
      <c r="BH32" s="76"/>
      <c r="BI32" s="76"/>
      <c r="BJ32" s="88"/>
      <c r="BK32" s="56"/>
    </row>
    <row r="33" spans="2:63" ht="21" x14ac:dyDescent="0.4">
      <c r="B33" s="30"/>
      <c r="C33" s="30"/>
      <c r="D33" s="7" t="s">
        <v>90</v>
      </c>
      <c r="E33" s="7" t="s">
        <v>392</v>
      </c>
      <c r="F33" s="7" t="s">
        <v>465</v>
      </c>
      <c r="G33" s="7" t="s">
        <v>156</v>
      </c>
      <c r="H33" s="7" t="s">
        <v>401</v>
      </c>
      <c r="I33" s="7" t="s">
        <v>506</v>
      </c>
      <c r="J33" s="76">
        <v>2191682494</v>
      </c>
      <c r="K33" s="7" t="s">
        <v>448</v>
      </c>
      <c r="L33" s="76">
        <v>2163652507</v>
      </c>
      <c r="M33" s="76">
        <v>2157938641</v>
      </c>
      <c r="N33" s="76">
        <v>2152007816</v>
      </c>
      <c r="O33" s="76">
        <v>2145851793</v>
      </c>
      <c r="P33" s="76">
        <v>2145851793</v>
      </c>
      <c r="Q33" s="76">
        <v>5504843</v>
      </c>
      <c r="R33" s="76">
        <v>5713866</v>
      </c>
      <c r="S33" s="76">
        <v>5930825</v>
      </c>
      <c r="T33" s="76">
        <v>6156023</v>
      </c>
      <c r="U33" s="76">
        <v>23305556</v>
      </c>
      <c r="V33" s="76">
        <v>32501811</v>
      </c>
      <c r="W33" s="76">
        <v>32408707</v>
      </c>
      <c r="X33" s="76">
        <v>32677062</v>
      </c>
      <c r="Y33" s="76">
        <v>34091852</v>
      </c>
      <c r="Z33" s="76">
        <v>131679432</v>
      </c>
      <c r="AA33" s="76">
        <v>52923</v>
      </c>
      <c r="AB33" s="76">
        <v>52923</v>
      </c>
      <c r="AC33" s="76">
        <v>53370</v>
      </c>
      <c r="AD33" s="76">
        <v>75146</v>
      </c>
      <c r="AE33" s="76">
        <v>234362</v>
      </c>
      <c r="AF33" s="76"/>
      <c r="AG33" s="76"/>
      <c r="AH33" s="76"/>
      <c r="AI33" s="76"/>
      <c r="AJ33" s="76"/>
      <c r="AK33" s="76"/>
      <c r="AL33" s="76"/>
      <c r="AM33" s="76"/>
      <c r="AN33" s="76"/>
      <c r="AO33" s="76"/>
      <c r="AP33" s="76"/>
      <c r="AQ33" s="76"/>
      <c r="AR33" s="76"/>
      <c r="AS33" s="76"/>
      <c r="AT33" s="76"/>
      <c r="AU33" s="76"/>
      <c r="AV33" s="76"/>
      <c r="AW33" s="76"/>
      <c r="AX33" s="76"/>
      <c r="AY33" s="76"/>
      <c r="AZ33" s="76"/>
      <c r="BA33" s="76"/>
      <c r="BB33" s="76"/>
      <c r="BC33" s="76"/>
      <c r="BD33" s="76"/>
      <c r="BE33" s="76"/>
      <c r="BF33" s="76"/>
      <c r="BG33" s="76"/>
      <c r="BH33" s="76"/>
      <c r="BI33" s="76"/>
      <c r="BJ33" s="88"/>
      <c r="BK33" s="56"/>
    </row>
    <row r="34" spans="2:63" ht="21" x14ac:dyDescent="0.4">
      <c r="B34" s="30"/>
      <c r="C34" s="30"/>
      <c r="D34" s="7" t="s">
        <v>90</v>
      </c>
      <c r="E34" s="7" t="s">
        <v>393</v>
      </c>
      <c r="F34" s="7" t="s">
        <v>466</v>
      </c>
      <c r="G34" s="7" t="s">
        <v>156</v>
      </c>
      <c r="H34" s="7" t="s">
        <v>401</v>
      </c>
      <c r="I34" s="7" t="s">
        <v>506</v>
      </c>
      <c r="J34" s="76">
        <v>249553564</v>
      </c>
      <c r="K34" s="7" t="s">
        <v>448</v>
      </c>
      <c r="L34" s="76">
        <v>217499784</v>
      </c>
      <c r="M34" s="76">
        <v>217077553</v>
      </c>
      <c r="N34" s="76">
        <v>216638641</v>
      </c>
      <c r="O34" s="76">
        <v>216182387</v>
      </c>
      <c r="P34" s="76">
        <v>216182387</v>
      </c>
      <c r="Q34" s="76">
        <v>1290782</v>
      </c>
      <c r="R34" s="76">
        <v>422331</v>
      </c>
      <c r="S34" s="76">
        <v>438913</v>
      </c>
      <c r="T34" s="76">
        <v>497965</v>
      </c>
      <c r="U34" s="76">
        <v>2649890</v>
      </c>
      <c r="V34" s="76">
        <v>3629285</v>
      </c>
      <c r="W34" s="76">
        <v>3644503</v>
      </c>
      <c r="X34" s="76">
        <v>3630670</v>
      </c>
      <c r="Y34" s="76">
        <v>3589416</v>
      </c>
      <c r="Z34" s="76">
        <v>14493874</v>
      </c>
      <c r="AA34" s="76"/>
      <c r="AB34" s="76"/>
      <c r="AC34" s="76"/>
      <c r="AD34" s="76"/>
      <c r="AE34" s="76"/>
      <c r="AF34" s="76"/>
      <c r="AG34" s="76"/>
      <c r="AH34" s="76"/>
      <c r="AI34" s="76"/>
      <c r="AJ34" s="76"/>
      <c r="AK34" s="76"/>
      <c r="AL34" s="76"/>
      <c r="AM34" s="76"/>
      <c r="AN34" s="76"/>
      <c r="AO34" s="76"/>
      <c r="AP34" s="76"/>
      <c r="AQ34" s="76"/>
      <c r="AR34" s="76"/>
      <c r="AS34" s="76"/>
      <c r="AT34" s="76"/>
      <c r="AU34" s="76"/>
      <c r="AV34" s="76"/>
      <c r="AW34" s="76"/>
      <c r="AX34" s="76"/>
      <c r="AY34" s="76"/>
      <c r="AZ34" s="76"/>
      <c r="BA34" s="76"/>
      <c r="BB34" s="76"/>
      <c r="BC34" s="76"/>
      <c r="BD34" s="76"/>
      <c r="BE34" s="76"/>
      <c r="BF34" s="76"/>
      <c r="BG34" s="76"/>
      <c r="BH34" s="76"/>
      <c r="BI34" s="76"/>
      <c r="BJ34" s="88"/>
      <c r="BK34" s="56"/>
    </row>
    <row r="35" spans="2:63" ht="21" x14ac:dyDescent="0.4">
      <c r="B35" s="30"/>
      <c r="C35" s="30"/>
      <c r="D35" s="7" t="s">
        <v>90</v>
      </c>
      <c r="E35" s="7" t="s">
        <v>392</v>
      </c>
      <c r="F35" s="7" t="s">
        <v>467</v>
      </c>
      <c r="G35" s="7" t="s">
        <v>156</v>
      </c>
      <c r="H35" s="7" t="s">
        <v>401</v>
      </c>
      <c r="I35" s="7" t="s">
        <v>506</v>
      </c>
      <c r="J35" s="76">
        <v>490326868</v>
      </c>
      <c r="K35" s="7" t="s">
        <v>448</v>
      </c>
      <c r="L35" s="76">
        <v>484190108</v>
      </c>
      <c r="M35" s="76">
        <v>482911438</v>
      </c>
      <c r="N35" s="76">
        <v>481584216</v>
      </c>
      <c r="O35" s="76">
        <v>480206599</v>
      </c>
      <c r="P35" s="76">
        <v>480206599</v>
      </c>
      <c r="Q35" s="76">
        <v>1231894</v>
      </c>
      <c r="R35" s="76">
        <v>1278670</v>
      </c>
      <c r="S35" s="76">
        <v>1327222</v>
      </c>
      <c r="T35" s="76">
        <v>1377617</v>
      </c>
      <c r="U35" s="76">
        <v>5215403</v>
      </c>
      <c r="V35" s="76">
        <v>5669262</v>
      </c>
      <c r="W35" s="76">
        <v>6085580</v>
      </c>
      <c r="X35" s="76">
        <v>6571067</v>
      </c>
      <c r="Y35" s="76">
        <v>7397718</v>
      </c>
      <c r="Z35" s="76">
        <v>25723628</v>
      </c>
      <c r="AA35" s="76"/>
      <c r="AB35" s="76"/>
      <c r="AC35" s="76"/>
      <c r="AD35" s="76"/>
      <c r="AE35" s="76"/>
      <c r="AF35" s="76"/>
      <c r="AG35" s="76"/>
      <c r="AH35" s="76"/>
      <c r="AI35" s="76"/>
      <c r="AJ35" s="76"/>
      <c r="AK35" s="76"/>
      <c r="AL35" s="76"/>
      <c r="AM35" s="76"/>
      <c r="AN35" s="76"/>
      <c r="AO35" s="76"/>
      <c r="AP35" s="76"/>
      <c r="AQ35" s="76"/>
      <c r="AR35" s="76"/>
      <c r="AS35" s="76"/>
      <c r="AT35" s="76"/>
      <c r="AU35" s="76"/>
      <c r="AV35" s="76"/>
      <c r="AW35" s="76"/>
      <c r="AX35" s="76"/>
      <c r="AY35" s="76"/>
      <c r="AZ35" s="76"/>
      <c r="BA35" s="76"/>
      <c r="BB35" s="76"/>
      <c r="BC35" s="76"/>
      <c r="BD35" s="76"/>
      <c r="BE35" s="76"/>
      <c r="BF35" s="76"/>
      <c r="BG35" s="76"/>
      <c r="BH35" s="76"/>
      <c r="BI35" s="76"/>
      <c r="BJ35" s="88"/>
      <c r="BK35" s="56"/>
    </row>
    <row r="36" spans="2:63" ht="21" x14ac:dyDescent="0.4">
      <c r="B36" s="30"/>
      <c r="C36" s="30"/>
      <c r="D36" s="7" t="s">
        <v>90</v>
      </c>
      <c r="E36" s="7" t="s">
        <v>393</v>
      </c>
      <c r="F36" s="7" t="s">
        <v>468</v>
      </c>
      <c r="G36" s="7" t="s">
        <v>156</v>
      </c>
      <c r="H36" s="7" t="s">
        <v>401</v>
      </c>
      <c r="I36" s="7" t="s">
        <v>506</v>
      </c>
      <c r="J36" s="76">
        <v>957755570.35000002</v>
      </c>
      <c r="K36" s="7" t="s">
        <v>448</v>
      </c>
      <c r="L36" s="76">
        <v>884167989</v>
      </c>
      <c r="M36" s="76">
        <v>882451560</v>
      </c>
      <c r="N36" s="76">
        <v>880667316</v>
      </c>
      <c r="O36" s="76">
        <v>878812578</v>
      </c>
      <c r="P36" s="76">
        <v>878812578</v>
      </c>
      <c r="Q36" s="76">
        <v>8086341</v>
      </c>
      <c r="R36" s="76">
        <v>1716429</v>
      </c>
      <c r="S36" s="76">
        <v>1854738</v>
      </c>
      <c r="T36" s="76">
        <v>1854738</v>
      </c>
      <c r="U36" s="76">
        <v>10221537</v>
      </c>
      <c r="V36" s="76">
        <v>14737411</v>
      </c>
      <c r="W36" s="76">
        <v>14817908</v>
      </c>
      <c r="X36" s="76">
        <v>14766363</v>
      </c>
      <c r="Y36" s="76">
        <v>14586614</v>
      </c>
      <c r="Z36" s="76">
        <v>58908296</v>
      </c>
      <c r="AA36" s="76"/>
      <c r="AB36" s="76"/>
      <c r="AC36" s="76"/>
      <c r="AD36" s="76"/>
      <c r="AE36" s="76"/>
      <c r="AF36" s="76"/>
      <c r="AG36" s="76"/>
      <c r="AH36" s="76"/>
      <c r="AI36" s="76"/>
      <c r="AJ36" s="76"/>
      <c r="AK36" s="76"/>
      <c r="AL36" s="76"/>
      <c r="AM36" s="76"/>
      <c r="AN36" s="76"/>
      <c r="AO36" s="76"/>
      <c r="AP36" s="76"/>
      <c r="AQ36" s="76"/>
      <c r="AR36" s="76"/>
      <c r="AS36" s="76"/>
      <c r="AT36" s="76"/>
      <c r="AU36" s="76"/>
      <c r="AV36" s="76"/>
      <c r="AW36" s="76"/>
      <c r="AX36" s="76"/>
      <c r="AY36" s="76"/>
      <c r="AZ36" s="76"/>
      <c r="BA36" s="76"/>
      <c r="BB36" s="76"/>
      <c r="BC36" s="76"/>
      <c r="BD36" s="76"/>
      <c r="BE36" s="76"/>
      <c r="BF36" s="76"/>
      <c r="BG36" s="76"/>
      <c r="BH36" s="76"/>
      <c r="BI36" s="76"/>
      <c r="BJ36" s="88" t="s">
        <v>555</v>
      </c>
      <c r="BK36" s="56"/>
    </row>
    <row r="37" spans="2:63" ht="21" x14ac:dyDescent="0.4">
      <c r="B37" s="30"/>
      <c r="C37" s="30"/>
      <c r="D37" s="7" t="s">
        <v>90</v>
      </c>
      <c r="E37" s="7" t="s">
        <v>144</v>
      </c>
      <c r="F37" s="7" t="s">
        <v>469</v>
      </c>
      <c r="G37" s="7" t="s">
        <v>156</v>
      </c>
      <c r="H37" s="7" t="s">
        <v>401</v>
      </c>
      <c r="I37" s="7" t="s">
        <v>506</v>
      </c>
      <c r="J37" s="76">
        <v>100000000</v>
      </c>
      <c r="K37" s="7" t="s">
        <v>448</v>
      </c>
      <c r="L37" s="76">
        <v>52777778</v>
      </c>
      <c r="M37" s="76">
        <v>50000000</v>
      </c>
      <c r="N37" s="76">
        <v>47222223</v>
      </c>
      <c r="O37" s="76">
        <v>44444445</v>
      </c>
      <c r="P37" s="76">
        <v>44444445</v>
      </c>
      <c r="Q37" s="76">
        <v>2777778</v>
      </c>
      <c r="R37" s="76">
        <v>2777778</v>
      </c>
      <c r="S37" s="76">
        <v>2777778</v>
      </c>
      <c r="T37" s="76">
        <v>2777778</v>
      </c>
      <c r="U37" s="76">
        <v>11111111</v>
      </c>
      <c r="V37" s="76">
        <v>604399</v>
      </c>
      <c r="W37" s="76">
        <v>655360</v>
      </c>
      <c r="X37" s="76">
        <v>665710</v>
      </c>
      <c r="Y37" s="76">
        <v>689940</v>
      </c>
      <c r="Z37" s="76">
        <v>2615408</v>
      </c>
      <c r="AA37" s="76"/>
      <c r="AB37" s="76"/>
      <c r="AC37" s="76"/>
      <c r="AD37" s="76"/>
      <c r="AE37" s="76"/>
      <c r="AF37" s="76"/>
      <c r="AG37" s="76"/>
      <c r="AH37" s="76"/>
      <c r="AI37" s="76"/>
      <c r="AJ37" s="76"/>
      <c r="AK37" s="76"/>
      <c r="AL37" s="76"/>
      <c r="AM37" s="76"/>
      <c r="AN37" s="76"/>
      <c r="AO37" s="76"/>
      <c r="AP37" s="76"/>
      <c r="AQ37" s="76"/>
      <c r="AR37" s="76"/>
      <c r="AS37" s="76"/>
      <c r="AT37" s="76"/>
      <c r="AU37" s="76"/>
      <c r="AV37" s="76"/>
      <c r="AW37" s="76"/>
      <c r="AX37" s="76"/>
      <c r="AY37" s="76"/>
      <c r="AZ37" s="76"/>
      <c r="BA37" s="76"/>
      <c r="BB37" s="76"/>
      <c r="BC37" s="76"/>
      <c r="BD37" s="76"/>
      <c r="BE37" s="76"/>
      <c r="BF37" s="76"/>
      <c r="BG37" s="76"/>
      <c r="BH37" s="76"/>
      <c r="BI37" s="76"/>
      <c r="BJ37" s="88"/>
      <c r="BK37" s="56"/>
    </row>
    <row r="38" spans="2:63" ht="21" x14ac:dyDescent="0.4">
      <c r="B38" s="30"/>
      <c r="C38" s="30"/>
      <c r="D38" s="7" t="s">
        <v>90</v>
      </c>
      <c r="E38" s="7" t="s">
        <v>393</v>
      </c>
      <c r="F38" s="7" t="s">
        <v>470</v>
      </c>
      <c r="G38" s="7" t="s">
        <v>156</v>
      </c>
      <c r="H38" s="7" t="s">
        <v>401</v>
      </c>
      <c r="I38" s="7" t="s">
        <v>507</v>
      </c>
      <c r="J38" s="76">
        <v>500000000</v>
      </c>
      <c r="K38" s="7" t="s">
        <v>448</v>
      </c>
      <c r="L38" s="76">
        <v>479926807</v>
      </c>
      <c r="M38" s="76">
        <v>478995128</v>
      </c>
      <c r="N38" s="76">
        <v>478026640</v>
      </c>
      <c r="O38" s="76">
        <v>477019887</v>
      </c>
      <c r="P38" s="76">
        <v>477019887</v>
      </c>
      <c r="Q38" s="76">
        <v>1271676</v>
      </c>
      <c r="R38" s="76">
        <v>931679</v>
      </c>
      <c r="S38" s="76">
        <v>968489</v>
      </c>
      <c r="T38" s="76">
        <v>1006753</v>
      </c>
      <c r="U38" s="76">
        <v>4178597</v>
      </c>
      <c r="V38" s="76">
        <v>8091291</v>
      </c>
      <c r="W38" s="76">
        <v>8158461</v>
      </c>
      <c r="X38" s="76">
        <v>8138985</v>
      </c>
      <c r="Y38" s="76">
        <v>8034557</v>
      </c>
      <c r="Z38" s="76">
        <v>32423294</v>
      </c>
      <c r="AA38" s="76">
        <v>300041</v>
      </c>
      <c r="AB38" s="76">
        <v>313961</v>
      </c>
      <c r="AC38" s="76">
        <v>300782</v>
      </c>
      <c r="AD38" s="76">
        <v>336585</v>
      </c>
      <c r="AE38" s="76">
        <v>1281369</v>
      </c>
      <c r="AF38" s="76"/>
      <c r="AG38" s="76"/>
      <c r="AH38" s="76"/>
      <c r="AI38" s="76"/>
      <c r="AJ38" s="76"/>
      <c r="AK38" s="76"/>
      <c r="AL38" s="76"/>
      <c r="AM38" s="76"/>
      <c r="AN38" s="76"/>
      <c r="AO38" s="76"/>
      <c r="AP38" s="76"/>
      <c r="AQ38" s="76"/>
      <c r="AR38" s="76"/>
      <c r="AS38" s="76"/>
      <c r="AT38" s="76"/>
      <c r="AU38" s="76"/>
      <c r="AV38" s="76"/>
      <c r="AW38" s="76"/>
      <c r="AX38" s="76"/>
      <c r="AY38" s="76"/>
      <c r="AZ38" s="76"/>
      <c r="BA38" s="76"/>
      <c r="BB38" s="76"/>
      <c r="BC38" s="76"/>
      <c r="BD38" s="76"/>
      <c r="BE38" s="76"/>
      <c r="BF38" s="76"/>
      <c r="BG38" s="76"/>
      <c r="BH38" s="76"/>
      <c r="BI38" s="76"/>
      <c r="BJ38" s="88"/>
      <c r="BK38" s="56"/>
    </row>
    <row r="39" spans="2:63" ht="21" x14ac:dyDescent="0.4">
      <c r="B39" s="30"/>
      <c r="C39" s="30"/>
      <c r="D39" s="7" t="s">
        <v>90</v>
      </c>
      <c r="E39" s="7" t="s">
        <v>393</v>
      </c>
      <c r="F39" s="7" t="s">
        <v>471</v>
      </c>
      <c r="G39" s="7" t="s">
        <v>156</v>
      </c>
      <c r="H39" s="7" t="s">
        <v>401</v>
      </c>
      <c r="I39" s="7" t="s">
        <v>507</v>
      </c>
      <c r="J39" s="76">
        <v>1400000000</v>
      </c>
      <c r="K39" s="7" t="s">
        <v>448</v>
      </c>
      <c r="L39" s="76">
        <v>1382787691</v>
      </c>
      <c r="M39" s="76">
        <v>1380103294</v>
      </c>
      <c r="N39" s="76">
        <v>1377313088</v>
      </c>
      <c r="O39" s="76">
        <v>1374412137</v>
      </c>
      <c r="P39" s="76">
        <v>1374412137</v>
      </c>
      <c r="Q39" s="76">
        <v>3186112</v>
      </c>
      <c r="R39" s="76">
        <v>2684396</v>
      </c>
      <c r="S39" s="76">
        <v>2790455</v>
      </c>
      <c r="T39" s="76">
        <v>3343765</v>
      </c>
      <c r="U39" s="76">
        <v>12004727</v>
      </c>
      <c r="V39" s="76">
        <v>20838572</v>
      </c>
      <c r="W39" s="76">
        <v>21408264</v>
      </c>
      <c r="X39" s="76">
        <v>21862018</v>
      </c>
      <c r="Y39" s="76">
        <v>22423456</v>
      </c>
      <c r="Z39" s="76">
        <v>86532310</v>
      </c>
      <c r="AA39" s="76"/>
      <c r="AB39" s="76"/>
      <c r="AC39" s="76"/>
      <c r="AD39" s="76"/>
      <c r="AE39" s="76"/>
      <c r="AF39" s="76"/>
      <c r="AG39" s="76"/>
      <c r="AH39" s="76"/>
      <c r="AI39" s="76"/>
      <c r="AJ39" s="76"/>
      <c r="AK39" s="76"/>
      <c r="AL39" s="76"/>
      <c r="AM39" s="76"/>
      <c r="AN39" s="76"/>
      <c r="AO39" s="76"/>
      <c r="AP39" s="76"/>
      <c r="AQ39" s="76"/>
      <c r="AR39" s="76"/>
      <c r="AS39" s="76"/>
      <c r="AT39" s="76"/>
      <c r="AU39" s="76"/>
      <c r="AV39" s="76"/>
      <c r="AW39" s="76"/>
      <c r="AX39" s="76"/>
      <c r="AY39" s="76"/>
      <c r="AZ39" s="76"/>
      <c r="BA39" s="76"/>
      <c r="BB39" s="76"/>
      <c r="BC39" s="76"/>
      <c r="BD39" s="76"/>
      <c r="BE39" s="76"/>
      <c r="BF39" s="76"/>
      <c r="BG39" s="76"/>
      <c r="BH39" s="76"/>
      <c r="BI39" s="76"/>
      <c r="BJ39" s="88"/>
      <c r="BK39" s="56"/>
    </row>
    <row r="40" spans="2:63" ht="21" x14ac:dyDescent="0.4">
      <c r="B40" s="30"/>
      <c r="C40" s="30"/>
      <c r="D40" s="7" t="s">
        <v>90</v>
      </c>
      <c r="E40" s="7" t="s">
        <v>393</v>
      </c>
      <c r="F40" s="7" t="s">
        <v>472</v>
      </c>
      <c r="G40" s="7" t="s">
        <v>156</v>
      </c>
      <c r="H40" s="7" t="s">
        <v>401</v>
      </c>
      <c r="I40" s="7" t="s">
        <v>507</v>
      </c>
      <c r="J40" s="76">
        <v>610000000</v>
      </c>
      <c r="K40" s="7" t="s">
        <v>448</v>
      </c>
      <c r="L40" s="76">
        <v>610000000</v>
      </c>
      <c r="M40" s="76">
        <v>610000000</v>
      </c>
      <c r="N40" s="76">
        <v>610000000</v>
      </c>
      <c r="O40" s="76">
        <v>610000000</v>
      </c>
      <c r="P40" s="76">
        <v>610000000</v>
      </c>
      <c r="Q40" s="76"/>
      <c r="R40" s="76"/>
      <c r="S40" s="76"/>
      <c r="T40" s="76"/>
      <c r="U40" s="76"/>
      <c r="V40" s="76">
        <v>7919645</v>
      </c>
      <c r="W40" s="76">
        <v>9398882</v>
      </c>
      <c r="X40" s="76">
        <v>9392578</v>
      </c>
      <c r="Y40" s="76">
        <v>9497749</v>
      </c>
      <c r="Z40" s="76">
        <v>36208854</v>
      </c>
      <c r="AA40" s="76"/>
      <c r="AB40" s="76"/>
      <c r="AC40" s="76"/>
      <c r="AD40" s="76"/>
      <c r="AE40" s="76"/>
      <c r="AF40" s="76"/>
      <c r="AG40" s="76"/>
      <c r="AH40" s="76"/>
      <c r="AI40" s="76"/>
      <c r="AJ40" s="76"/>
      <c r="AK40" s="76"/>
      <c r="AL40" s="76"/>
      <c r="AM40" s="76"/>
      <c r="AN40" s="76"/>
      <c r="AO40" s="76"/>
      <c r="AP40" s="76"/>
      <c r="AQ40" s="76"/>
      <c r="AR40" s="76"/>
      <c r="AS40" s="76"/>
      <c r="AT40" s="76"/>
      <c r="AU40" s="76"/>
      <c r="AV40" s="76"/>
      <c r="AW40" s="76"/>
      <c r="AX40" s="76"/>
      <c r="AY40" s="76"/>
      <c r="AZ40" s="76"/>
      <c r="BA40" s="76"/>
      <c r="BB40" s="76"/>
      <c r="BC40" s="76"/>
      <c r="BD40" s="76"/>
      <c r="BE40" s="76"/>
      <c r="BF40" s="76"/>
      <c r="BG40" s="76"/>
      <c r="BH40" s="76"/>
      <c r="BI40" s="76"/>
      <c r="BJ40" s="88"/>
      <c r="BK40" s="56"/>
    </row>
    <row r="41" spans="2:63" ht="21" x14ac:dyDescent="0.4">
      <c r="B41" s="30"/>
      <c r="C41" s="30"/>
      <c r="D41" s="7" t="s">
        <v>90</v>
      </c>
      <c r="E41" s="7" t="s">
        <v>391</v>
      </c>
      <c r="F41" s="7" t="s">
        <v>473</v>
      </c>
      <c r="G41" s="7" t="s">
        <v>156</v>
      </c>
      <c r="H41" s="7" t="s">
        <v>401</v>
      </c>
      <c r="I41" s="7" t="s">
        <v>507</v>
      </c>
      <c r="J41" s="76">
        <v>1355000000</v>
      </c>
      <c r="K41" s="7" t="s">
        <v>448</v>
      </c>
      <c r="L41" s="76">
        <v>1337782701</v>
      </c>
      <c r="M41" s="76">
        <v>1334996534</v>
      </c>
      <c r="N41" s="76">
        <v>1332104574</v>
      </c>
      <c r="O41" s="76">
        <v>1329102805</v>
      </c>
      <c r="P41" s="76">
        <v>1329102805</v>
      </c>
      <c r="Q41" s="76">
        <v>1800588</v>
      </c>
      <c r="R41" s="76">
        <v>2786167</v>
      </c>
      <c r="S41" s="76">
        <v>2891960</v>
      </c>
      <c r="T41" s="76">
        <v>3001769</v>
      </c>
      <c r="U41" s="76">
        <v>10480484</v>
      </c>
      <c r="V41" s="76">
        <v>11128726</v>
      </c>
      <c r="W41" s="76">
        <v>16965658</v>
      </c>
      <c r="X41" s="76">
        <v>18158611</v>
      </c>
      <c r="Y41" s="76">
        <v>20189326.02</v>
      </c>
      <c r="Z41" s="76">
        <v>66442321</v>
      </c>
      <c r="AA41" s="76"/>
      <c r="AB41" s="76"/>
      <c r="AC41" s="76"/>
      <c r="AD41" s="76">
        <v>0</v>
      </c>
      <c r="AE41" s="76"/>
      <c r="AF41" s="76"/>
      <c r="AG41" s="76"/>
      <c r="AH41" s="76"/>
      <c r="AI41" s="76">
        <v>0</v>
      </c>
      <c r="AJ41" s="76"/>
      <c r="AK41" s="76"/>
      <c r="AL41" s="76"/>
      <c r="AM41" s="76"/>
      <c r="AN41" s="76"/>
      <c r="AO41" s="76"/>
      <c r="AP41" s="76"/>
      <c r="AQ41" s="76"/>
      <c r="AR41" s="76"/>
      <c r="AS41" s="76"/>
      <c r="AT41" s="76"/>
      <c r="AU41" s="76"/>
      <c r="AV41" s="76"/>
      <c r="AW41" s="76"/>
      <c r="AX41" s="76"/>
      <c r="AY41" s="76"/>
      <c r="AZ41" s="76"/>
      <c r="BA41" s="76"/>
      <c r="BB41" s="76"/>
      <c r="BC41" s="76"/>
      <c r="BD41" s="76"/>
      <c r="BE41" s="76"/>
      <c r="BF41" s="76"/>
      <c r="BG41" s="76"/>
      <c r="BH41" s="76"/>
      <c r="BI41" s="76"/>
      <c r="BJ41" s="88"/>
      <c r="BK41" s="56"/>
    </row>
    <row r="42" spans="2:63" ht="21" x14ac:dyDescent="0.4">
      <c r="B42" s="30"/>
      <c r="C42" s="30"/>
      <c r="D42" s="7" t="s">
        <v>90</v>
      </c>
      <c r="E42" s="7" t="s">
        <v>134</v>
      </c>
      <c r="F42" s="7" t="s">
        <v>474</v>
      </c>
      <c r="G42" s="7" t="s">
        <v>156</v>
      </c>
      <c r="H42" s="7" t="s">
        <v>401</v>
      </c>
      <c r="I42" s="7" t="s">
        <v>506</v>
      </c>
      <c r="J42" s="76">
        <v>535000000</v>
      </c>
      <c r="K42" s="7" t="s">
        <v>448</v>
      </c>
      <c r="L42" s="76"/>
      <c r="M42" s="76">
        <v>535000000</v>
      </c>
      <c r="N42" s="76">
        <v>535000000</v>
      </c>
      <c r="O42" s="76">
        <v>535000000</v>
      </c>
      <c r="P42" s="76">
        <v>535000000</v>
      </c>
      <c r="Q42" s="76"/>
      <c r="R42" s="76"/>
      <c r="S42" s="76"/>
      <c r="T42" s="76"/>
      <c r="U42" s="76"/>
      <c r="V42" s="76"/>
      <c r="W42" s="76">
        <v>2820038</v>
      </c>
      <c r="X42" s="76">
        <v>7278544</v>
      </c>
      <c r="Y42" s="76">
        <v>8419736</v>
      </c>
      <c r="Z42" s="76">
        <v>18518319</v>
      </c>
      <c r="AA42" s="76"/>
      <c r="AB42" s="76"/>
      <c r="AC42" s="76"/>
      <c r="AD42" s="76"/>
      <c r="AE42" s="76"/>
      <c r="AF42" s="76"/>
      <c r="AG42" s="76"/>
      <c r="AH42" s="76"/>
      <c r="AI42" s="76"/>
      <c r="AJ42" s="76"/>
      <c r="AK42" s="76"/>
      <c r="AL42" s="76"/>
      <c r="AM42" s="76"/>
      <c r="AN42" s="76"/>
      <c r="AO42" s="76"/>
      <c r="AP42" s="76"/>
      <c r="AQ42" s="76"/>
      <c r="AR42" s="76"/>
      <c r="AS42" s="76"/>
      <c r="AT42" s="76"/>
      <c r="AU42" s="76"/>
      <c r="AV42" s="76"/>
      <c r="AW42" s="76"/>
      <c r="AX42" s="76"/>
      <c r="AY42" s="76"/>
      <c r="AZ42" s="76"/>
      <c r="BA42" s="76"/>
      <c r="BB42" s="76"/>
      <c r="BC42" s="76"/>
      <c r="BD42" s="76"/>
      <c r="BE42" s="76"/>
      <c r="BF42" s="76"/>
      <c r="BG42" s="76"/>
      <c r="BH42" s="76"/>
      <c r="BI42" s="76"/>
      <c r="BJ42" s="88"/>
      <c r="BK42" s="56"/>
    </row>
    <row r="43" spans="2:63" ht="21" x14ac:dyDescent="0.4">
      <c r="B43" s="30"/>
      <c r="C43" s="30"/>
      <c r="D43" s="7" t="s">
        <v>90</v>
      </c>
      <c r="E43" s="7" t="s">
        <v>392</v>
      </c>
      <c r="F43" s="7" t="s">
        <v>475</v>
      </c>
      <c r="G43" s="7" t="s">
        <v>156</v>
      </c>
      <c r="H43" s="7" t="s">
        <v>401</v>
      </c>
      <c r="I43" s="7" t="s">
        <v>507</v>
      </c>
      <c r="J43" s="76">
        <v>735000000</v>
      </c>
      <c r="K43" s="7" t="s">
        <v>448</v>
      </c>
      <c r="L43" s="76"/>
      <c r="M43" s="76"/>
      <c r="N43" s="76">
        <v>735000000</v>
      </c>
      <c r="O43" s="76">
        <v>735000000</v>
      </c>
      <c r="P43" s="76">
        <v>735000000</v>
      </c>
      <c r="Q43" s="76"/>
      <c r="R43" s="76"/>
      <c r="S43" s="76"/>
      <c r="T43" s="76"/>
      <c r="U43" s="76"/>
      <c r="V43" s="76"/>
      <c r="W43" s="76"/>
      <c r="X43" s="76">
        <v>208143</v>
      </c>
      <c r="Y43" s="76">
        <v>8556627</v>
      </c>
      <c r="Z43" s="76">
        <v>8764769</v>
      </c>
      <c r="AA43" s="76"/>
      <c r="AB43" s="76"/>
      <c r="AC43" s="76"/>
      <c r="AD43" s="76"/>
      <c r="AE43" s="76"/>
      <c r="AF43" s="76"/>
      <c r="AG43" s="76"/>
      <c r="AH43" s="76"/>
      <c r="AI43" s="76"/>
      <c r="AJ43" s="76"/>
      <c r="AK43" s="76"/>
      <c r="AL43" s="76"/>
      <c r="AM43" s="76"/>
      <c r="AN43" s="76"/>
      <c r="AO43" s="76"/>
      <c r="AP43" s="76"/>
      <c r="AQ43" s="76"/>
      <c r="AR43" s="76"/>
      <c r="AS43" s="76"/>
      <c r="AT43" s="76"/>
      <c r="AU43" s="76"/>
      <c r="AV43" s="76"/>
      <c r="AW43" s="76"/>
      <c r="AX43" s="76"/>
      <c r="AY43" s="76"/>
      <c r="AZ43" s="76"/>
      <c r="BA43" s="76"/>
      <c r="BB43" s="76"/>
      <c r="BC43" s="76"/>
      <c r="BD43" s="76"/>
      <c r="BE43" s="76"/>
      <c r="BF43" s="76"/>
      <c r="BG43" s="76"/>
      <c r="BH43" s="76"/>
      <c r="BI43" s="76"/>
      <c r="BJ43" s="88"/>
      <c r="BK43" s="56"/>
    </row>
    <row r="44" spans="2:63" ht="63" x14ac:dyDescent="0.4">
      <c r="B44" s="30"/>
      <c r="C44" s="30"/>
      <c r="D44" s="7" t="s">
        <v>18</v>
      </c>
      <c r="E44" s="7" t="s">
        <v>134</v>
      </c>
      <c r="F44" s="7" t="s">
        <v>481</v>
      </c>
      <c r="G44" s="7" t="s">
        <v>94</v>
      </c>
      <c r="H44" s="7" t="s">
        <v>150</v>
      </c>
      <c r="I44" s="7" t="s">
        <v>478</v>
      </c>
      <c r="J44" s="76">
        <v>70075030.739999995</v>
      </c>
      <c r="K44" s="7" t="s">
        <v>479</v>
      </c>
      <c r="L44" s="76">
        <v>0</v>
      </c>
      <c r="M44" s="76"/>
      <c r="N44" s="76"/>
      <c r="O44" s="76"/>
      <c r="P44" s="76">
        <v>0</v>
      </c>
      <c r="Q44" s="76">
        <v>1705040.01</v>
      </c>
      <c r="R44" s="76"/>
      <c r="S44" s="76"/>
      <c r="T44" s="76"/>
      <c r="U44" s="76">
        <v>1705040</v>
      </c>
      <c r="V44" s="76" t="s">
        <v>480</v>
      </c>
      <c r="W44" s="76"/>
      <c r="X44" s="76"/>
      <c r="Y44" s="76"/>
      <c r="Z44" s="76" t="s">
        <v>531</v>
      </c>
      <c r="AA44" s="76" t="s">
        <v>480</v>
      </c>
      <c r="AB44" s="76"/>
      <c r="AC44" s="76"/>
      <c r="AD44" s="76"/>
      <c r="AE44" s="76" t="s">
        <v>480</v>
      </c>
      <c r="AF44" s="76" t="s">
        <v>480</v>
      </c>
      <c r="AG44" s="76"/>
      <c r="AH44" s="76"/>
      <c r="AI44" s="76"/>
      <c r="AJ44" s="76"/>
      <c r="AK44" s="76"/>
      <c r="AL44" s="76"/>
      <c r="AM44" s="76"/>
      <c r="AN44" s="76"/>
      <c r="AO44" s="76"/>
      <c r="AP44" s="76"/>
      <c r="AQ44" s="76"/>
      <c r="AR44" s="76"/>
      <c r="AS44" s="76"/>
      <c r="AT44" s="76"/>
      <c r="AU44" s="76"/>
      <c r="AV44" s="76"/>
      <c r="AW44" s="76"/>
      <c r="AX44" s="76"/>
      <c r="AY44" s="76"/>
      <c r="AZ44" s="76"/>
      <c r="BA44" s="76"/>
      <c r="BB44" s="76"/>
      <c r="BC44" s="76"/>
      <c r="BD44" s="76"/>
      <c r="BE44" s="76"/>
      <c r="BF44" s="76"/>
      <c r="BG44" s="76"/>
      <c r="BH44" s="76"/>
      <c r="BI44" s="76"/>
      <c r="BJ44" s="88" t="s">
        <v>513</v>
      </c>
      <c r="BK44" s="56"/>
    </row>
    <row r="45" spans="2:63" ht="42" x14ac:dyDescent="0.4">
      <c r="B45" s="30"/>
      <c r="C45" s="30"/>
      <c r="D45" s="7" t="s">
        <v>18</v>
      </c>
      <c r="E45" s="7" t="s">
        <v>385</v>
      </c>
      <c r="F45" s="7" t="s">
        <v>477</v>
      </c>
      <c r="G45" s="7" t="s">
        <v>94</v>
      </c>
      <c r="H45" s="7" t="s">
        <v>150</v>
      </c>
      <c r="I45" s="7" t="s">
        <v>482</v>
      </c>
      <c r="J45" s="76">
        <v>1465000000</v>
      </c>
      <c r="K45" s="7" t="s">
        <v>483</v>
      </c>
      <c r="L45" s="76">
        <v>1074803325.0599999</v>
      </c>
      <c r="M45" s="76">
        <v>1061125303.8200001</v>
      </c>
      <c r="N45" s="76">
        <v>0</v>
      </c>
      <c r="O45" s="76">
        <v>0</v>
      </c>
      <c r="P45" s="76">
        <v>0</v>
      </c>
      <c r="Q45" s="76">
        <v>13678021.24</v>
      </c>
      <c r="R45" s="76">
        <v>13946480.09</v>
      </c>
      <c r="S45" s="76">
        <v>0</v>
      </c>
      <c r="T45" s="76">
        <v>0</v>
      </c>
      <c r="U45" s="76"/>
      <c r="V45" s="76" t="s">
        <v>480</v>
      </c>
      <c r="W45" s="76" t="s">
        <v>480</v>
      </c>
      <c r="X45" s="76" t="s">
        <v>480</v>
      </c>
      <c r="Y45" s="76" t="s">
        <v>480</v>
      </c>
      <c r="Z45" s="76"/>
      <c r="AA45" s="76" t="s">
        <v>480</v>
      </c>
      <c r="AB45" s="76" t="s">
        <v>480</v>
      </c>
      <c r="AC45" s="76" t="s">
        <v>480</v>
      </c>
      <c r="AD45" s="76" t="s">
        <v>480</v>
      </c>
      <c r="AE45" s="76"/>
      <c r="AF45" s="76"/>
      <c r="AG45" s="76"/>
      <c r="AH45" s="76"/>
      <c r="AI45" s="76"/>
      <c r="AJ45" s="76"/>
      <c r="AK45" s="76"/>
      <c r="AL45" s="76"/>
      <c r="AM45" s="76"/>
      <c r="AN45" s="76"/>
      <c r="AO45" s="76"/>
      <c r="AP45" s="76"/>
      <c r="AQ45" s="76"/>
      <c r="AR45" s="76"/>
      <c r="AS45" s="76"/>
      <c r="AT45" s="76"/>
      <c r="AU45" s="76"/>
      <c r="AV45" s="76"/>
      <c r="AW45" s="76"/>
      <c r="AX45" s="76"/>
      <c r="AY45" s="76"/>
      <c r="AZ45" s="76"/>
      <c r="BA45" s="76"/>
      <c r="BB45" s="76"/>
      <c r="BC45" s="76"/>
      <c r="BD45" s="76"/>
      <c r="BE45" s="76"/>
      <c r="BF45" s="76"/>
      <c r="BG45" s="76"/>
      <c r="BH45" s="76"/>
      <c r="BI45" s="76"/>
      <c r="BJ45" s="88" t="s">
        <v>511</v>
      </c>
      <c r="BK45" s="56"/>
    </row>
    <row r="46" spans="2:63" ht="21" x14ac:dyDescent="0.4">
      <c r="B46" s="30"/>
      <c r="C46" s="30"/>
      <c r="D46" s="7" t="s">
        <v>18</v>
      </c>
      <c r="E46" s="7" t="s">
        <v>400</v>
      </c>
      <c r="F46" s="7" t="s">
        <v>484</v>
      </c>
      <c r="G46" s="7" t="s">
        <v>94</v>
      </c>
      <c r="H46" s="7" t="s">
        <v>150</v>
      </c>
      <c r="I46" s="7" t="s">
        <v>485</v>
      </c>
      <c r="J46" s="76">
        <v>160000000</v>
      </c>
      <c r="K46" s="7" t="s">
        <v>483</v>
      </c>
      <c r="L46" s="76">
        <v>71870000</v>
      </c>
      <c r="M46" s="76">
        <v>70620000</v>
      </c>
      <c r="N46" s="76">
        <v>70370000</v>
      </c>
      <c r="O46" s="76">
        <v>58520000</v>
      </c>
      <c r="P46" s="76">
        <v>58520000</v>
      </c>
      <c r="Q46" s="76">
        <v>750000</v>
      </c>
      <c r="R46" s="76">
        <v>750000</v>
      </c>
      <c r="S46" s="76">
        <v>750000</v>
      </c>
      <c r="T46" s="76">
        <v>11850000</v>
      </c>
      <c r="U46" s="76"/>
      <c r="V46" s="76" t="s">
        <v>480</v>
      </c>
      <c r="W46" s="76" t="s">
        <v>480</v>
      </c>
      <c r="X46" s="76" t="s">
        <v>480</v>
      </c>
      <c r="Y46" s="76" t="s">
        <v>480</v>
      </c>
      <c r="Z46" s="76"/>
      <c r="AA46" s="76" t="s">
        <v>480</v>
      </c>
      <c r="AB46" s="76" t="s">
        <v>480</v>
      </c>
      <c r="AC46" s="76" t="s">
        <v>480</v>
      </c>
      <c r="AD46" s="76" t="s">
        <v>480</v>
      </c>
      <c r="AE46" s="76"/>
      <c r="AF46" s="76"/>
      <c r="AG46" s="76"/>
      <c r="AH46" s="76"/>
      <c r="AI46" s="76"/>
      <c r="AJ46" s="76"/>
      <c r="AK46" s="76"/>
      <c r="AL46" s="76"/>
      <c r="AM46" s="76"/>
      <c r="AN46" s="76"/>
      <c r="AO46" s="76"/>
      <c r="AP46" s="76"/>
      <c r="AQ46" s="76"/>
      <c r="AR46" s="76"/>
      <c r="AS46" s="76"/>
      <c r="AT46" s="76"/>
      <c r="AU46" s="76"/>
      <c r="AV46" s="76"/>
      <c r="AW46" s="76"/>
      <c r="AX46" s="76"/>
      <c r="AY46" s="76"/>
      <c r="AZ46" s="76"/>
      <c r="BA46" s="76"/>
      <c r="BB46" s="76"/>
      <c r="BC46" s="76"/>
      <c r="BD46" s="76"/>
      <c r="BE46" s="76"/>
      <c r="BF46" s="76"/>
      <c r="BG46" s="76"/>
      <c r="BH46" s="76"/>
      <c r="BI46" s="76"/>
      <c r="BJ46" s="88"/>
      <c r="BK46" s="56"/>
    </row>
    <row r="47" spans="2:63" ht="21" x14ac:dyDescent="0.4">
      <c r="B47" s="30"/>
      <c r="C47" s="30"/>
      <c r="D47" s="7" t="s">
        <v>18</v>
      </c>
      <c r="E47" s="7" t="s">
        <v>130</v>
      </c>
      <c r="F47" s="7" t="s">
        <v>486</v>
      </c>
      <c r="G47" s="7" t="s">
        <v>94</v>
      </c>
      <c r="H47" s="7" t="s">
        <v>150</v>
      </c>
      <c r="I47" s="7" t="s">
        <v>478</v>
      </c>
      <c r="J47" s="76">
        <v>1200000000</v>
      </c>
      <c r="K47" s="7" t="s">
        <v>483</v>
      </c>
      <c r="L47" s="76">
        <v>1014950698.13</v>
      </c>
      <c r="M47" s="76">
        <v>1003906586.67</v>
      </c>
      <c r="N47" s="76">
        <v>992720019.25</v>
      </c>
      <c r="O47" s="76">
        <v>981429074.49000001</v>
      </c>
      <c r="P47" s="76">
        <v>981429074</v>
      </c>
      <c r="Q47" s="76">
        <v>10903470</v>
      </c>
      <c r="R47" s="76">
        <v>11044111</v>
      </c>
      <c r="S47" s="76">
        <v>11186567</v>
      </c>
      <c r="T47" s="76">
        <v>11290944.800000001</v>
      </c>
      <c r="U47" s="76"/>
      <c r="V47" s="76">
        <v>11108535.98</v>
      </c>
      <c r="W47" s="76">
        <v>11602955.27</v>
      </c>
      <c r="X47" s="76">
        <v>12128020</v>
      </c>
      <c r="Y47" s="76">
        <v>14041220.1</v>
      </c>
      <c r="Z47" s="76"/>
      <c r="AA47" s="76"/>
      <c r="AB47" s="76"/>
      <c r="AC47" s="76"/>
      <c r="AD47" s="76"/>
      <c r="AE47" s="76"/>
      <c r="AF47" s="76"/>
      <c r="AG47" s="76"/>
      <c r="AH47" s="76"/>
      <c r="AI47" s="76"/>
      <c r="AJ47" s="76"/>
      <c r="AK47" s="76"/>
      <c r="AL47" s="76"/>
      <c r="AM47" s="76"/>
      <c r="AN47" s="76"/>
      <c r="AO47" s="76"/>
      <c r="AP47" s="76"/>
      <c r="AQ47" s="76"/>
      <c r="AR47" s="76"/>
      <c r="AS47" s="76"/>
      <c r="AT47" s="76"/>
      <c r="AU47" s="76"/>
      <c r="AV47" s="76"/>
      <c r="AW47" s="76"/>
      <c r="AX47" s="76"/>
      <c r="AY47" s="76"/>
      <c r="AZ47" s="76"/>
      <c r="BA47" s="76"/>
      <c r="BB47" s="76"/>
      <c r="BC47" s="76"/>
      <c r="BD47" s="76"/>
      <c r="BE47" s="76"/>
      <c r="BF47" s="76"/>
      <c r="BG47" s="76"/>
      <c r="BH47" s="76"/>
      <c r="BI47" s="76"/>
      <c r="BJ47" s="88"/>
      <c r="BK47" s="56"/>
    </row>
    <row r="48" spans="2:63" ht="21" x14ac:dyDescent="0.4">
      <c r="B48" s="30"/>
      <c r="C48" s="30"/>
      <c r="D48" s="7" t="s">
        <v>18</v>
      </c>
      <c r="E48" s="7" t="s">
        <v>130</v>
      </c>
      <c r="F48" s="7" t="s">
        <v>487</v>
      </c>
      <c r="G48" s="7" t="s">
        <v>94</v>
      </c>
      <c r="H48" s="7" t="s">
        <v>150</v>
      </c>
      <c r="I48" s="7" t="s">
        <v>488</v>
      </c>
      <c r="J48" s="76">
        <v>30000000</v>
      </c>
      <c r="K48" s="7" t="s">
        <v>483</v>
      </c>
      <c r="L48" s="76">
        <v>2933824.81</v>
      </c>
      <c r="M48" s="76">
        <v>2470589.23</v>
      </c>
      <c r="N48" s="76">
        <v>2007353.65</v>
      </c>
      <c r="O48" s="76">
        <v>1544118.33</v>
      </c>
      <c r="P48" s="76">
        <v>1544118</v>
      </c>
      <c r="Q48" s="76">
        <v>463236</v>
      </c>
      <c r="R48" s="76">
        <v>463236</v>
      </c>
      <c r="S48" s="76">
        <v>463236</v>
      </c>
      <c r="T48" s="76">
        <v>463235.3</v>
      </c>
      <c r="U48" s="76"/>
      <c r="V48" s="76">
        <v>41760.71</v>
      </c>
      <c r="W48" s="76">
        <v>38277.24</v>
      </c>
      <c r="X48" s="76">
        <v>33967</v>
      </c>
      <c r="Y48" s="76">
        <v>30319.8</v>
      </c>
      <c r="Z48" s="76"/>
      <c r="AA48" s="76"/>
      <c r="AB48" s="76"/>
      <c r="AC48" s="76" t="s">
        <v>480</v>
      </c>
      <c r="AD48" s="76" t="s">
        <v>480</v>
      </c>
      <c r="AE48" s="76"/>
      <c r="AF48" s="76"/>
      <c r="AG48" s="76"/>
      <c r="AH48" s="76"/>
      <c r="AI48" s="76"/>
      <c r="AJ48" s="76"/>
      <c r="AK48" s="76"/>
      <c r="AL48" s="76"/>
      <c r="AM48" s="76"/>
      <c r="AN48" s="76"/>
      <c r="AO48" s="76"/>
      <c r="AP48" s="76"/>
      <c r="AQ48" s="76"/>
      <c r="AR48" s="76"/>
      <c r="AS48" s="76"/>
      <c r="AT48" s="76"/>
      <c r="AU48" s="76"/>
      <c r="AV48" s="76"/>
      <c r="AW48" s="76"/>
      <c r="AX48" s="76"/>
      <c r="AY48" s="76"/>
      <c r="AZ48" s="76"/>
      <c r="BA48" s="76"/>
      <c r="BB48" s="76"/>
      <c r="BC48" s="76"/>
      <c r="BD48" s="76"/>
      <c r="BE48" s="76"/>
      <c r="BF48" s="76"/>
      <c r="BG48" s="76"/>
      <c r="BH48" s="76"/>
      <c r="BI48" s="76"/>
      <c r="BJ48" s="88"/>
      <c r="BK48" s="56"/>
    </row>
    <row r="49" spans="2:63" ht="21" x14ac:dyDescent="0.4">
      <c r="B49" s="30"/>
      <c r="C49" s="30"/>
      <c r="D49" s="7" t="s">
        <v>18</v>
      </c>
      <c r="E49" s="7" t="s">
        <v>130</v>
      </c>
      <c r="F49" s="7" t="s">
        <v>489</v>
      </c>
      <c r="G49" s="7" t="s">
        <v>94</v>
      </c>
      <c r="H49" s="7" t="s">
        <v>150</v>
      </c>
      <c r="I49" s="7" t="s">
        <v>488</v>
      </c>
      <c r="J49" s="76">
        <v>212000000</v>
      </c>
      <c r="K49" s="7" t="s">
        <v>483</v>
      </c>
      <c r="L49" s="76">
        <v>26703436.91</v>
      </c>
      <c r="M49" s="76">
        <v>22487104.77</v>
      </c>
      <c r="N49" s="76">
        <v>18270772.620000001</v>
      </c>
      <c r="O49" s="76">
        <v>14054440.279999999</v>
      </c>
      <c r="P49" s="76">
        <v>14054440</v>
      </c>
      <c r="Q49" s="76">
        <v>4216332</v>
      </c>
      <c r="R49" s="76">
        <v>4216332</v>
      </c>
      <c r="S49" s="76">
        <v>4216332</v>
      </c>
      <c r="T49" s="76">
        <v>4216332</v>
      </c>
      <c r="U49" s="76"/>
      <c r="V49" s="76">
        <v>380102.48</v>
      </c>
      <c r="W49" s="76">
        <v>348396.29</v>
      </c>
      <c r="X49" s="76">
        <v>309164</v>
      </c>
      <c r="Y49" s="76">
        <v>275968.40000000002</v>
      </c>
      <c r="Z49" s="76"/>
      <c r="AA49" s="76"/>
      <c r="AB49" s="76"/>
      <c r="AC49" s="76" t="s">
        <v>480</v>
      </c>
      <c r="AD49" s="76" t="s">
        <v>480</v>
      </c>
      <c r="AE49" s="76"/>
      <c r="AF49" s="76"/>
      <c r="AG49" s="76"/>
      <c r="AH49" s="76"/>
      <c r="AI49" s="76"/>
      <c r="AJ49" s="76"/>
      <c r="AK49" s="76"/>
      <c r="AL49" s="76"/>
      <c r="AM49" s="76"/>
      <c r="AN49" s="76"/>
      <c r="AO49" s="76"/>
      <c r="AP49" s="76"/>
      <c r="AQ49" s="76"/>
      <c r="AR49" s="76"/>
      <c r="AS49" s="76"/>
      <c r="AT49" s="76"/>
      <c r="AU49" s="76"/>
      <c r="AV49" s="76"/>
      <c r="AW49" s="76"/>
      <c r="AX49" s="76"/>
      <c r="AY49" s="76"/>
      <c r="AZ49" s="76"/>
      <c r="BA49" s="76"/>
      <c r="BB49" s="76"/>
      <c r="BC49" s="76"/>
      <c r="BD49" s="76"/>
      <c r="BE49" s="76"/>
      <c r="BF49" s="76"/>
      <c r="BG49" s="76"/>
      <c r="BH49" s="76"/>
      <c r="BI49" s="76"/>
      <c r="BJ49" s="88"/>
      <c r="BK49" s="56"/>
    </row>
    <row r="50" spans="2:63" ht="21" x14ac:dyDescent="0.4">
      <c r="B50" s="30"/>
      <c r="C50" s="30"/>
      <c r="D50" s="7" t="s">
        <v>18</v>
      </c>
      <c r="E50" s="7" t="s">
        <v>130</v>
      </c>
      <c r="F50" s="7" t="s">
        <v>490</v>
      </c>
      <c r="G50" s="7" t="s">
        <v>94</v>
      </c>
      <c r="H50" s="7" t="s">
        <v>150</v>
      </c>
      <c r="I50" s="7" t="s">
        <v>488</v>
      </c>
      <c r="J50" s="76">
        <v>120000000</v>
      </c>
      <c r="K50" s="7" t="s">
        <v>483</v>
      </c>
      <c r="L50" s="76">
        <v>34177082.689999998</v>
      </c>
      <c r="M50" s="76">
        <v>31548076.370000001</v>
      </c>
      <c r="N50" s="76">
        <v>28919070.050000001</v>
      </c>
      <c r="O50" s="76">
        <v>26290063.399999999</v>
      </c>
      <c r="P50" s="76">
        <v>26290063</v>
      </c>
      <c r="Q50" s="76">
        <v>2629006</v>
      </c>
      <c r="R50" s="76">
        <v>2629006</v>
      </c>
      <c r="S50" s="76">
        <v>2629006</v>
      </c>
      <c r="T50" s="76">
        <v>2629006</v>
      </c>
      <c r="U50" s="76"/>
      <c r="V50" s="76">
        <v>463565.56</v>
      </c>
      <c r="W50" s="76">
        <v>459371.03</v>
      </c>
      <c r="X50" s="76">
        <v>451031</v>
      </c>
      <c r="Y50" s="76">
        <v>460533.7</v>
      </c>
      <c r="Z50" s="76"/>
      <c r="AA50" s="76">
        <v>0</v>
      </c>
      <c r="AB50" s="76"/>
      <c r="AC50" s="76"/>
      <c r="AD50" s="76"/>
      <c r="AE50" s="76"/>
      <c r="AF50" s="76"/>
      <c r="AG50" s="76"/>
      <c r="AH50" s="76"/>
      <c r="AI50" s="76"/>
      <c r="AJ50" s="76"/>
      <c r="AK50" s="76"/>
      <c r="AL50" s="76"/>
      <c r="AM50" s="76"/>
      <c r="AN50" s="76"/>
      <c r="AO50" s="76"/>
      <c r="AP50" s="76"/>
      <c r="AQ50" s="76"/>
      <c r="AR50" s="76"/>
      <c r="AS50" s="76"/>
      <c r="AT50" s="76"/>
      <c r="AU50" s="76"/>
      <c r="AV50" s="76"/>
      <c r="AW50" s="76"/>
      <c r="AX50" s="76"/>
      <c r="AY50" s="76"/>
      <c r="AZ50" s="76"/>
      <c r="BA50" s="76"/>
      <c r="BB50" s="76"/>
      <c r="BC50" s="76"/>
      <c r="BD50" s="76"/>
      <c r="BE50" s="76"/>
      <c r="BF50" s="76"/>
      <c r="BG50" s="76"/>
      <c r="BH50" s="76"/>
      <c r="BI50" s="76"/>
      <c r="BJ50" s="88"/>
      <c r="BK50" s="56"/>
    </row>
    <row r="51" spans="2:63" ht="42" x14ac:dyDescent="0.4">
      <c r="B51" s="30"/>
      <c r="C51" s="30"/>
      <c r="D51" s="7" t="s">
        <v>102</v>
      </c>
      <c r="E51" s="7" t="s">
        <v>130</v>
      </c>
      <c r="F51" s="7" t="s">
        <v>491</v>
      </c>
      <c r="G51" s="7" t="s">
        <v>156</v>
      </c>
      <c r="H51" s="7" t="s">
        <v>401</v>
      </c>
      <c r="I51" s="7" t="s">
        <v>492</v>
      </c>
      <c r="J51" s="76">
        <v>31874254.719999999</v>
      </c>
      <c r="K51" s="7" t="s">
        <v>483</v>
      </c>
      <c r="L51" s="76">
        <v>0</v>
      </c>
      <c r="M51" s="76">
        <v>0</v>
      </c>
      <c r="N51" s="76">
        <v>0</v>
      </c>
      <c r="O51" s="76">
        <v>0</v>
      </c>
      <c r="P51" s="76"/>
      <c r="Q51" s="76">
        <v>0</v>
      </c>
      <c r="R51" s="76">
        <v>0</v>
      </c>
      <c r="S51" s="76">
        <v>0</v>
      </c>
      <c r="T51" s="76">
        <v>0</v>
      </c>
      <c r="U51" s="76"/>
      <c r="V51" s="76">
        <v>0</v>
      </c>
      <c r="W51" s="76">
        <v>0</v>
      </c>
      <c r="X51" s="76">
        <v>0</v>
      </c>
      <c r="Y51" s="76">
        <v>0</v>
      </c>
      <c r="Z51" s="76"/>
      <c r="AA51" s="76">
        <v>0</v>
      </c>
      <c r="AB51" s="76">
        <v>0</v>
      </c>
      <c r="AC51" s="76">
        <v>0</v>
      </c>
      <c r="AD51" s="76">
        <v>0</v>
      </c>
      <c r="AE51" s="76"/>
      <c r="AF51" s="76">
        <v>0</v>
      </c>
      <c r="AG51" s="76">
        <v>0</v>
      </c>
      <c r="AH51" s="76">
        <v>0</v>
      </c>
      <c r="AI51" s="76">
        <v>0</v>
      </c>
      <c r="AJ51" s="76"/>
      <c r="AK51" s="76"/>
      <c r="AL51" s="76"/>
      <c r="AM51" s="76"/>
      <c r="AN51" s="76"/>
      <c r="AO51" s="76"/>
      <c r="AP51" s="76"/>
      <c r="AQ51" s="76"/>
      <c r="AR51" s="76"/>
      <c r="AS51" s="76"/>
      <c r="AT51" s="76"/>
      <c r="AU51" s="76"/>
      <c r="AV51" s="76"/>
      <c r="AW51" s="76"/>
      <c r="AX51" s="76"/>
      <c r="AY51" s="76"/>
      <c r="AZ51" s="76"/>
      <c r="BA51" s="76"/>
      <c r="BB51" s="76"/>
      <c r="BC51" s="76"/>
      <c r="BD51" s="76"/>
      <c r="BE51" s="76"/>
      <c r="BF51" s="76"/>
      <c r="BG51" s="76"/>
      <c r="BH51" s="76"/>
      <c r="BI51" s="76"/>
      <c r="BJ51" s="88" t="s">
        <v>493</v>
      </c>
      <c r="BK51" s="56"/>
    </row>
    <row r="52" spans="2:63" ht="21" x14ac:dyDescent="0.4">
      <c r="B52" s="30"/>
      <c r="C52" s="30"/>
      <c r="D52" s="7" t="s">
        <v>102</v>
      </c>
      <c r="E52" s="7" t="s">
        <v>130</v>
      </c>
      <c r="F52" s="7" t="s">
        <v>494</v>
      </c>
      <c r="G52" s="7" t="s">
        <v>156</v>
      </c>
      <c r="H52" s="7" t="s">
        <v>401</v>
      </c>
      <c r="I52" s="7" t="s">
        <v>492</v>
      </c>
      <c r="J52" s="76">
        <v>76020034.079999998</v>
      </c>
      <c r="K52" s="7" t="s">
        <v>483</v>
      </c>
      <c r="L52" s="76">
        <v>0</v>
      </c>
      <c r="M52" s="76">
        <v>0</v>
      </c>
      <c r="N52" s="76">
        <v>0</v>
      </c>
      <c r="O52" s="76">
        <v>0</v>
      </c>
      <c r="P52" s="76"/>
      <c r="Q52" s="76">
        <v>0</v>
      </c>
      <c r="R52" s="76">
        <v>0</v>
      </c>
      <c r="S52" s="76">
        <v>0</v>
      </c>
      <c r="T52" s="76">
        <v>0</v>
      </c>
      <c r="U52" s="76"/>
      <c r="V52" s="76">
        <v>0</v>
      </c>
      <c r="W52" s="76">
        <v>0</v>
      </c>
      <c r="X52" s="76">
        <v>0</v>
      </c>
      <c r="Y52" s="76">
        <v>0</v>
      </c>
      <c r="Z52" s="76"/>
      <c r="AA52" s="76">
        <v>0</v>
      </c>
      <c r="AB52" s="76">
        <v>0</v>
      </c>
      <c r="AC52" s="76">
        <v>0</v>
      </c>
      <c r="AD52" s="76">
        <v>0</v>
      </c>
      <c r="AE52" s="76"/>
      <c r="AF52" s="76">
        <v>0</v>
      </c>
      <c r="AG52" s="76">
        <v>0</v>
      </c>
      <c r="AH52" s="76">
        <v>0</v>
      </c>
      <c r="AI52" s="76">
        <v>0</v>
      </c>
      <c r="AJ52" s="76"/>
      <c r="AK52" s="76"/>
      <c r="AL52" s="76"/>
      <c r="AM52" s="76"/>
      <c r="AN52" s="76"/>
      <c r="AO52" s="76"/>
      <c r="AP52" s="76"/>
      <c r="AQ52" s="76"/>
      <c r="AR52" s="76"/>
      <c r="AS52" s="76"/>
      <c r="AT52" s="76"/>
      <c r="AU52" s="76"/>
      <c r="AV52" s="76"/>
      <c r="AW52" s="76"/>
      <c r="AX52" s="76"/>
      <c r="AY52" s="76"/>
      <c r="AZ52" s="76"/>
      <c r="BA52" s="76"/>
      <c r="BB52" s="76"/>
      <c r="BC52" s="76"/>
      <c r="BD52" s="76"/>
      <c r="BE52" s="76"/>
      <c r="BF52" s="76"/>
      <c r="BG52" s="76"/>
      <c r="BH52" s="76"/>
      <c r="BI52" s="76"/>
      <c r="BJ52" s="88"/>
      <c r="BK52" s="56"/>
    </row>
    <row r="53" spans="2:63" ht="42" x14ac:dyDescent="0.4">
      <c r="B53" s="30"/>
      <c r="C53" s="30"/>
      <c r="D53" s="7" t="s">
        <v>18</v>
      </c>
      <c r="E53" s="7" t="s">
        <v>394</v>
      </c>
      <c r="F53" s="7" t="s">
        <v>495</v>
      </c>
      <c r="G53" s="7" t="s">
        <v>94</v>
      </c>
      <c r="H53" s="7" t="s">
        <v>150</v>
      </c>
      <c r="I53" s="7" t="s">
        <v>496</v>
      </c>
      <c r="J53" s="76">
        <v>15000000</v>
      </c>
      <c r="K53" s="7" t="s">
        <v>483</v>
      </c>
      <c r="L53" s="76">
        <v>7064430.7599999998</v>
      </c>
      <c r="M53" s="76">
        <v>6743321.6500000004</v>
      </c>
      <c r="N53" s="76">
        <v>6422212.54</v>
      </c>
      <c r="O53" s="76">
        <v>6101103.4299999997</v>
      </c>
      <c r="P53" s="76">
        <v>6101103</v>
      </c>
      <c r="Q53" s="76">
        <v>321109.11</v>
      </c>
      <c r="R53" s="76">
        <v>321109.11</v>
      </c>
      <c r="S53" s="76">
        <v>321109.11</v>
      </c>
      <c r="T53" s="76">
        <v>321109.11</v>
      </c>
      <c r="U53" s="76"/>
      <c r="V53" s="76"/>
      <c r="W53" s="76"/>
      <c r="X53" s="76"/>
      <c r="Y53" s="76"/>
      <c r="Z53" s="76"/>
      <c r="AA53" s="76"/>
      <c r="AB53" s="76"/>
      <c r="AC53" s="76"/>
      <c r="AD53" s="76"/>
      <c r="AE53" s="76"/>
      <c r="AF53" s="76"/>
      <c r="AG53" s="76"/>
      <c r="AH53" s="76"/>
      <c r="AI53" s="76"/>
      <c r="AJ53" s="76"/>
      <c r="AK53" s="76"/>
      <c r="AL53" s="76"/>
      <c r="AM53" s="76"/>
      <c r="AN53" s="76"/>
      <c r="AO53" s="76"/>
      <c r="AP53" s="76"/>
      <c r="AQ53" s="76"/>
      <c r="AR53" s="76"/>
      <c r="AS53" s="76"/>
      <c r="AT53" s="76"/>
      <c r="AU53" s="76"/>
      <c r="AV53" s="76"/>
      <c r="AW53" s="76"/>
      <c r="AX53" s="76"/>
      <c r="AY53" s="76"/>
      <c r="AZ53" s="76"/>
      <c r="BA53" s="76"/>
      <c r="BB53" s="76"/>
      <c r="BC53" s="76"/>
      <c r="BD53" s="76"/>
      <c r="BE53" s="76"/>
      <c r="BF53" s="76"/>
      <c r="BG53" s="76"/>
      <c r="BH53" s="76"/>
      <c r="BI53" s="76"/>
      <c r="BJ53" s="88" t="s">
        <v>529</v>
      </c>
      <c r="BK53" s="56"/>
    </row>
    <row r="54" spans="2:63" ht="21" x14ac:dyDescent="0.4">
      <c r="B54" s="30"/>
      <c r="C54" s="30"/>
      <c r="D54" s="7" t="s">
        <v>18</v>
      </c>
      <c r="E54" s="7" t="s">
        <v>130</v>
      </c>
      <c r="F54" s="7" t="s">
        <v>497</v>
      </c>
      <c r="G54" s="7" t="s">
        <v>94</v>
      </c>
      <c r="H54" s="7" t="s">
        <v>150</v>
      </c>
      <c r="I54" s="7" t="s">
        <v>498</v>
      </c>
      <c r="J54" s="76">
        <v>27500000</v>
      </c>
      <c r="K54" s="7" t="s">
        <v>483</v>
      </c>
      <c r="L54" s="76">
        <v>14468546.369999999</v>
      </c>
      <c r="M54" s="76">
        <v>13996745.810000001</v>
      </c>
      <c r="N54" s="76">
        <v>13524945.52</v>
      </c>
      <c r="O54" s="76">
        <v>13053144.949999999</v>
      </c>
      <c r="P54" s="76">
        <v>13053145</v>
      </c>
      <c r="Q54" s="76">
        <v>471800.3</v>
      </c>
      <c r="R54" s="76">
        <v>471800.56</v>
      </c>
      <c r="S54" s="76">
        <v>471800</v>
      </c>
      <c r="T54" s="76">
        <v>471800</v>
      </c>
      <c r="U54" s="76"/>
      <c r="V54" s="76">
        <v>193924.29</v>
      </c>
      <c r="W54" s="76">
        <v>200482.87</v>
      </c>
      <c r="X54" s="76">
        <v>206558</v>
      </c>
      <c r="Y54" s="76">
        <v>222532</v>
      </c>
      <c r="Z54" s="76"/>
      <c r="AA54" s="76"/>
      <c r="AB54" s="76"/>
      <c r="AC54" s="76"/>
      <c r="AD54" s="76"/>
      <c r="AE54" s="76"/>
      <c r="AF54" s="76"/>
      <c r="AG54" s="76"/>
      <c r="AH54" s="76"/>
      <c r="AI54" s="76"/>
      <c r="AJ54" s="76"/>
      <c r="AK54" s="76"/>
      <c r="AL54" s="76"/>
      <c r="AM54" s="76"/>
      <c r="AN54" s="76"/>
      <c r="AO54" s="76"/>
      <c r="AP54" s="76"/>
      <c r="AQ54" s="76"/>
      <c r="AR54" s="76"/>
      <c r="AS54" s="76"/>
      <c r="AT54" s="76"/>
      <c r="AU54" s="76"/>
      <c r="AV54" s="76"/>
      <c r="AW54" s="76"/>
      <c r="AX54" s="76"/>
      <c r="AY54" s="76"/>
      <c r="AZ54" s="76"/>
      <c r="BA54" s="76"/>
      <c r="BB54" s="76"/>
      <c r="BC54" s="76"/>
      <c r="BD54" s="76"/>
      <c r="BE54" s="76"/>
      <c r="BF54" s="76"/>
      <c r="BG54" s="76"/>
      <c r="BH54" s="76"/>
      <c r="BI54" s="76"/>
      <c r="BJ54" s="88"/>
      <c r="BK54" s="56"/>
    </row>
    <row r="55" spans="2:63" ht="21" x14ac:dyDescent="0.4">
      <c r="B55" s="30"/>
      <c r="C55" s="30"/>
      <c r="D55" s="7" t="s">
        <v>18</v>
      </c>
      <c r="E55" s="7" t="s">
        <v>130</v>
      </c>
      <c r="F55" s="7" t="s">
        <v>499</v>
      </c>
      <c r="G55" s="7" t="s">
        <v>94</v>
      </c>
      <c r="H55" s="7" t="s">
        <v>150</v>
      </c>
      <c r="I55" s="7" t="s">
        <v>500</v>
      </c>
      <c r="J55" s="76">
        <v>17000000</v>
      </c>
      <c r="K55" s="7" t="s">
        <v>483</v>
      </c>
      <c r="L55" s="76">
        <v>4958333.05</v>
      </c>
      <c r="M55" s="76">
        <v>4533333.04</v>
      </c>
      <c r="N55" s="76">
        <v>4108333.03</v>
      </c>
      <c r="O55" s="76">
        <v>3683333.02</v>
      </c>
      <c r="P55" s="76">
        <v>3683333</v>
      </c>
      <c r="Q55" s="76">
        <v>425000.01</v>
      </c>
      <c r="R55" s="76">
        <v>425000.01</v>
      </c>
      <c r="S55" s="76">
        <v>425000</v>
      </c>
      <c r="T55" s="76">
        <v>425000</v>
      </c>
      <c r="U55" s="76"/>
      <c r="V55" s="76"/>
      <c r="W55" s="76"/>
      <c r="X55" s="76">
        <v>66890.75</v>
      </c>
      <c r="Y55" s="76">
        <v>67227</v>
      </c>
      <c r="Z55" s="76"/>
      <c r="AA55" s="76"/>
      <c r="AB55" s="76"/>
      <c r="AC55" s="76"/>
      <c r="AD55" s="76"/>
      <c r="AE55" s="76"/>
      <c r="AF55" s="76"/>
      <c r="AG55" s="76"/>
      <c r="AH55" s="76"/>
      <c r="AI55" s="76"/>
      <c r="AJ55" s="76"/>
      <c r="AK55" s="76"/>
      <c r="AL55" s="76"/>
      <c r="AM55" s="76"/>
      <c r="AN55" s="76"/>
      <c r="AO55" s="76"/>
      <c r="AP55" s="76"/>
      <c r="AQ55" s="76"/>
      <c r="AR55" s="76"/>
      <c r="AS55" s="76"/>
      <c r="AT55" s="76"/>
      <c r="AU55" s="76"/>
      <c r="AV55" s="76"/>
      <c r="AW55" s="76"/>
      <c r="AX55" s="76"/>
      <c r="AY55" s="76"/>
      <c r="AZ55" s="76"/>
      <c r="BA55" s="76"/>
      <c r="BB55" s="76"/>
      <c r="BC55" s="76"/>
      <c r="BD55" s="76"/>
      <c r="BE55" s="76"/>
      <c r="BF55" s="76"/>
      <c r="BG55" s="76"/>
      <c r="BH55" s="76"/>
      <c r="BI55" s="76"/>
      <c r="BJ55" s="88"/>
      <c r="BK55" s="56"/>
    </row>
    <row r="56" spans="2:63" ht="42" x14ac:dyDescent="0.4">
      <c r="B56" s="30"/>
      <c r="C56" s="30"/>
      <c r="D56" s="7" t="s">
        <v>18</v>
      </c>
      <c r="E56" s="7" t="s">
        <v>130</v>
      </c>
      <c r="F56" s="7" t="s">
        <v>501</v>
      </c>
      <c r="G56" s="7" t="s">
        <v>94</v>
      </c>
      <c r="H56" s="7" t="s">
        <v>150</v>
      </c>
      <c r="I56" s="7" t="s">
        <v>502</v>
      </c>
      <c r="J56" s="76">
        <v>8500000</v>
      </c>
      <c r="K56" s="7" t="s">
        <v>483</v>
      </c>
      <c r="L56" s="76">
        <v>156366.25</v>
      </c>
      <c r="M56" s="76">
        <v>97728.88</v>
      </c>
      <c r="N56" s="76">
        <v>39091.51</v>
      </c>
      <c r="O56" s="76">
        <v>0</v>
      </c>
      <c r="P56" s="76">
        <v>0</v>
      </c>
      <c r="Q56" s="76">
        <v>58637.37</v>
      </c>
      <c r="R56" s="76">
        <v>58637.37</v>
      </c>
      <c r="S56" s="76">
        <v>58637</v>
      </c>
      <c r="T56" s="76">
        <v>39092</v>
      </c>
      <c r="U56" s="76"/>
      <c r="V56" s="76"/>
      <c r="W56" s="76"/>
      <c r="X56" s="76">
        <v>1253</v>
      </c>
      <c r="Y56" s="76">
        <v>329</v>
      </c>
      <c r="Z56" s="76"/>
      <c r="AA56" s="76"/>
      <c r="AB56" s="76"/>
      <c r="AC56" s="76"/>
      <c r="AD56" s="76"/>
      <c r="AE56" s="76"/>
      <c r="AF56" s="76"/>
      <c r="AG56" s="76"/>
      <c r="AH56" s="76"/>
      <c r="AI56" s="76"/>
      <c r="AJ56" s="76"/>
      <c r="AK56" s="76"/>
      <c r="AL56" s="76"/>
      <c r="AM56" s="76"/>
      <c r="AN56" s="76"/>
      <c r="AO56" s="76"/>
      <c r="AP56" s="76"/>
      <c r="AQ56" s="76"/>
      <c r="AR56" s="76"/>
      <c r="AS56" s="76"/>
      <c r="AT56" s="76"/>
      <c r="AU56" s="76"/>
      <c r="AV56" s="76"/>
      <c r="AW56" s="76"/>
      <c r="AX56" s="76"/>
      <c r="AY56" s="76"/>
      <c r="AZ56" s="76"/>
      <c r="BA56" s="76"/>
      <c r="BB56" s="76"/>
      <c r="BC56" s="76"/>
      <c r="BD56" s="76"/>
      <c r="BE56" s="76"/>
      <c r="BF56" s="76"/>
      <c r="BG56" s="76"/>
      <c r="BH56" s="76"/>
      <c r="BI56" s="76"/>
      <c r="BJ56" s="88" t="s">
        <v>529</v>
      </c>
      <c r="BK56" s="56"/>
    </row>
    <row r="57" spans="2:63" ht="42" x14ac:dyDescent="0.4">
      <c r="B57" s="30"/>
      <c r="C57" s="30"/>
      <c r="D57" s="7" t="s">
        <v>18</v>
      </c>
      <c r="E57" s="7" t="s">
        <v>392</v>
      </c>
      <c r="F57" s="7" t="s">
        <v>503</v>
      </c>
      <c r="G57" s="7" t="s">
        <v>94</v>
      </c>
      <c r="H57" s="7" t="s">
        <v>150</v>
      </c>
      <c r="I57" s="7" t="s">
        <v>478</v>
      </c>
      <c r="J57" s="76">
        <v>800000000</v>
      </c>
      <c r="K57" s="7" t="s">
        <v>483</v>
      </c>
      <c r="L57" s="76">
        <v>0</v>
      </c>
      <c r="M57" s="76">
        <v>0</v>
      </c>
      <c r="N57" s="76">
        <v>0</v>
      </c>
      <c r="O57" s="76">
        <v>200000000</v>
      </c>
      <c r="P57" s="76">
        <v>200000000</v>
      </c>
      <c r="Q57" s="76">
        <v>0</v>
      </c>
      <c r="R57" s="76">
        <v>0</v>
      </c>
      <c r="S57" s="76">
        <v>0</v>
      </c>
      <c r="T57" s="76">
        <v>0</v>
      </c>
      <c r="U57" s="76"/>
      <c r="V57" s="76">
        <v>0</v>
      </c>
      <c r="W57" s="76">
        <v>0</v>
      </c>
      <c r="X57" s="76">
        <v>0</v>
      </c>
      <c r="Y57" s="76"/>
      <c r="Z57" s="76"/>
      <c r="AA57" s="76">
        <v>0</v>
      </c>
      <c r="AB57" s="76">
        <v>0</v>
      </c>
      <c r="AC57" s="76">
        <v>0</v>
      </c>
      <c r="AD57" s="76"/>
      <c r="AE57" s="76"/>
      <c r="AF57" s="76">
        <v>0</v>
      </c>
      <c r="AG57" s="76">
        <v>0</v>
      </c>
      <c r="AH57" s="76">
        <v>0</v>
      </c>
      <c r="AI57" s="76"/>
      <c r="AJ57" s="76"/>
      <c r="AK57" s="76"/>
      <c r="AL57" s="76"/>
      <c r="AM57" s="76"/>
      <c r="AN57" s="76"/>
      <c r="AO57" s="76"/>
      <c r="AP57" s="76"/>
      <c r="AQ57" s="76"/>
      <c r="AR57" s="76"/>
      <c r="AS57" s="76"/>
      <c r="AT57" s="76"/>
      <c r="AU57" s="76"/>
      <c r="AV57" s="76"/>
      <c r="AW57" s="76"/>
      <c r="AX57" s="76"/>
      <c r="AY57" s="76"/>
      <c r="AZ57" s="76"/>
      <c r="BA57" s="76"/>
      <c r="BB57" s="76"/>
      <c r="BC57" s="76"/>
      <c r="BD57" s="76"/>
      <c r="BE57" s="76"/>
      <c r="BF57" s="76"/>
      <c r="BG57" s="76"/>
      <c r="BH57" s="76"/>
      <c r="BI57" s="76"/>
      <c r="BJ57" s="88" t="s">
        <v>529</v>
      </c>
      <c r="BK57" s="56"/>
    </row>
    <row r="58" spans="2:63" ht="42" x14ac:dyDescent="0.4">
      <c r="B58" s="30"/>
      <c r="C58" s="30"/>
      <c r="D58" s="7" t="s">
        <v>18</v>
      </c>
      <c r="E58" s="7" t="s">
        <v>393</v>
      </c>
      <c r="F58" s="7" t="s">
        <v>505</v>
      </c>
      <c r="G58" s="7" t="s">
        <v>94</v>
      </c>
      <c r="H58" s="7" t="s">
        <v>150</v>
      </c>
      <c r="I58" s="7" t="s">
        <v>478</v>
      </c>
      <c r="J58" s="76">
        <v>1047178823.73</v>
      </c>
      <c r="K58" s="7" t="s">
        <v>483</v>
      </c>
      <c r="L58" s="76">
        <v>0</v>
      </c>
      <c r="M58" s="76">
        <v>0</v>
      </c>
      <c r="N58" s="76">
        <v>1047178824</v>
      </c>
      <c r="O58" s="76">
        <v>1047178823.73</v>
      </c>
      <c r="P58" s="76">
        <v>1047178824</v>
      </c>
      <c r="Q58" s="76">
        <v>0</v>
      </c>
      <c r="R58" s="76">
        <v>0</v>
      </c>
      <c r="S58" s="76">
        <v>0</v>
      </c>
      <c r="T58" s="76">
        <v>0</v>
      </c>
      <c r="U58" s="76"/>
      <c r="V58" s="76">
        <v>0</v>
      </c>
      <c r="W58" s="76">
        <v>0</v>
      </c>
      <c r="X58" s="76"/>
      <c r="Y58" s="76"/>
      <c r="Z58" s="76"/>
      <c r="AA58" s="76">
        <v>0</v>
      </c>
      <c r="AB58" s="76">
        <v>0</v>
      </c>
      <c r="AC58" s="76"/>
      <c r="AD58" s="76"/>
      <c r="AE58" s="76"/>
      <c r="AF58" s="76"/>
      <c r="AG58" s="76"/>
      <c r="AH58" s="76"/>
      <c r="AI58" s="76"/>
      <c r="AJ58" s="76"/>
      <c r="AK58" s="76"/>
      <c r="AL58" s="76"/>
      <c r="AM58" s="76"/>
      <c r="AN58" s="76"/>
      <c r="AO58" s="76"/>
      <c r="AP58" s="76"/>
      <c r="AQ58" s="76"/>
      <c r="AR58" s="76"/>
      <c r="AS58" s="76"/>
      <c r="AT58" s="76"/>
      <c r="AU58" s="76"/>
      <c r="AV58" s="76"/>
      <c r="AW58" s="76"/>
      <c r="AX58" s="76"/>
      <c r="AY58" s="76"/>
      <c r="AZ58" s="76"/>
      <c r="BA58" s="76"/>
      <c r="BB58" s="76"/>
      <c r="BC58" s="76"/>
      <c r="BD58" s="76"/>
      <c r="BE58" s="76"/>
      <c r="BF58" s="76"/>
      <c r="BG58" s="76"/>
      <c r="BH58" s="76"/>
      <c r="BI58" s="76"/>
      <c r="BJ58" s="88" t="s">
        <v>529</v>
      </c>
      <c r="BK58" s="56"/>
    </row>
    <row r="59" spans="2:63" ht="21" x14ac:dyDescent="0.4">
      <c r="B59" s="30"/>
      <c r="C59" s="30"/>
      <c r="D59" s="7" t="s">
        <v>90</v>
      </c>
      <c r="E59" s="7" t="s">
        <v>130</v>
      </c>
      <c r="F59" s="7" t="s">
        <v>516</v>
      </c>
      <c r="G59" s="7" t="s">
        <v>156</v>
      </c>
      <c r="H59" s="7" t="s">
        <v>401</v>
      </c>
      <c r="I59" s="7" t="s">
        <v>507</v>
      </c>
      <c r="J59" s="76">
        <v>1000000000</v>
      </c>
      <c r="K59" s="7" t="s">
        <v>483</v>
      </c>
      <c r="L59" s="76">
        <v>0</v>
      </c>
      <c r="M59" s="76">
        <v>0</v>
      </c>
      <c r="N59" s="76">
        <v>0</v>
      </c>
      <c r="O59" s="76">
        <v>0</v>
      </c>
      <c r="P59" s="76">
        <v>0</v>
      </c>
      <c r="Q59" s="76">
        <v>1753143.37</v>
      </c>
      <c r="R59" s="76">
        <v>0</v>
      </c>
      <c r="S59" s="76">
        <v>0</v>
      </c>
      <c r="T59" s="76">
        <v>0</v>
      </c>
      <c r="U59" s="76">
        <v>1753143.37</v>
      </c>
      <c r="V59" s="76">
        <v>3750800.14</v>
      </c>
      <c r="W59" s="76">
        <v>0</v>
      </c>
      <c r="X59" s="76">
        <v>0</v>
      </c>
      <c r="Y59" s="76">
        <v>0</v>
      </c>
      <c r="Z59" s="76">
        <v>3750800.14</v>
      </c>
      <c r="AA59" s="76">
        <v>0</v>
      </c>
      <c r="AB59" s="76">
        <v>0</v>
      </c>
      <c r="AC59" s="76">
        <v>0</v>
      </c>
      <c r="AD59" s="76">
        <v>0</v>
      </c>
      <c r="AE59" s="76">
        <v>0</v>
      </c>
      <c r="AF59" s="76"/>
      <c r="AG59" s="76"/>
      <c r="AH59" s="76"/>
      <c r="AI59" s="76"/>
      <c r="AJ59" s="76"/>
      <c r="AK59" s="76"/>
      <c r="AL59" s="76"/>
      <c r="AM59" s="76"/>
      <c r="AN59" s="76"/>
      <c r="AO59" s="76"/>
      <c r="AP59" s="76"/>
      <c r="AQ59" s="76"/>
      <c r="AR59" s="76"/>
      <c r="AS59" s="76"/>
      <c r="AT59" s="76"/>
      <c r="AU59" s="76"/>
      <c r="AV59" s="76"/>
      <c r="AW59" s="76"/>
      <c r="AX59" s="76"/>
      <c r="AY59" s="76"/>
      <c r="AZ59" s="76"/>
      <c r="BA59" s="76"/>
      <c r="BB59" s="76"/>
      <c r="BC59" s="76"/>
      <c r="BD59" s="76"/>
      <c r="BE59" s="76"/>
      <c r="BF59" s="76"/>
      <c r="BG59" s="76"/>
      <c r="BH59" s="76"/>
      <c r="BI59" s="76"/>
      <c r="BJ59" s="88"/>
      <c r="BK59" s="56"/>
    </row>
    <row r="60" spans="2:63" ht="63" x14ac:dyDescent="0.4">
      <c r="B60" s="30"/>
      <c r="C60" s="30"/>
      <c r="D60" s="7" t="s">
        <v>18</v>
      </c>
      <c r="E60" s="7" t="s">
        <v>130</v>
      </c>
      <c r="F60" s="7" t="s">
        <v>517</v>
      </c>
      <c r="G60" s="7" t="s">
        <v>156</v>
      </c>
      <c r="H60" s="7" t="s">
        <v>150</v>
      </c>
      <c r="I60" s="7" t="s">
        <v>518</v>
      </c>
      <c r="J60" s="76">
        <v>11000000</v>
      </c>
      <c r="K60" s="7" t="s">
        <v>483</v>
      </c>
      <c r="L60" s="76"/>
      <c r="M60" s="76"/>
      <c r="N60" s="76"/>
      <c r="O60" s="76">
        <v>0</v>
      </c>
      <c r="P60" s="76"/>
      <c r="Q60" s="76"/>
      <c r="R60" s="76"/>
      <c r="S60" s="76"/>
      <c r="T60" s="76">
        <v>0</v>
      </c>
      <c r="U60" s="76"/>
      <c r="V60" s="76"/>
      <c r="W60" s="76"/>
      <c r="X60" s="76"/>
      <c r="Y60" s="76">
        <v>0</v>
      </c>
      <c r="Z60" s="76"/>
      <c r="AA60" s="76"/>
      <c r="AB60" s="76"/>
      <c r="AC60" s="76"/>
      <c r="AD60" s="76">
        <v>0</v>
      </c>
      <c r="AE60" s="76"/>
      <c r="AF60" s="76"/>
      <c r="AG60" s="76"/>
      <c r="AH60" s="76"/>
      <c r="AI60" s="76">
        <v>0</v>
      </c>
      <c r="AJ60" s="76"/>
      <c r="AK60" s="76"/>
      <c r="AL60" s="76"/>
      <c r="AM60" s="76"/>
      <c r="AN60" s="76"/>
      <c r="AO60" s="76"/>
      <c r="AP60" s="76"/>
      <c r="AQ60" s="76"/>
      <c r="AR60" s="76"/>
      <c r="AS60" s="76"/>
      <c r="AT60" s="76"/>
      <c r="AU60" s="76"/>
      <c r="AV60" s="76"/>
      <c r="AW60" s="76"/>
      <c r="AX60" s="76"/>
      <c r="AY60" s="76"/>
      <c r="AZ60" s="76"/>
      <c r="BA60" s="76"/>
      <c r="BB60" s="76"/>
      <c r="BC60" s="76"/>
      <c r="BD60" s="76"/>
      <c r="BE60" s="76"/>
      <c r="BF60" s="76"/>
      <c r="BG60" s="76"/>
      <c r="BH60" s="76"/>
      <c r="BI60" s="76"/>
      <c r="BJ60" s="88" t="s">
        <v>519</v>
      </c>
      <c r="BK60" s="56"/>
    </row>
    <row r="61" spans="2:63" ht="21" x14ac:dyDescent="0.4">
      <c r="B61" s="30"/>
      <c r="C61" s="30"/>
      <c r="D61" s="7" t="s">
        <v>18</v>
      </c>
      <c r="E61" s="7" t="s">
        <v>130</v>
      </c>
      <c r="F61" s="7" t="s">
        <v>520</v>
      </c>
      <c r="G61" s="7" t="s">
        <v>156</v>
      </c>
      <c r="H61" s="7" t="s">
        <v>150</v>
      </c>
      <c r="I61" s="7" t="s">
        <v>521</v>
      </c>
      <c r="J61" s="76">
        <v>2500000</v>
      </c>
      <c r="K61" s="7" t="s">
        <v>479</v>
      </c>
      <c r="L61" s="76"/>
      <c r="M61" s="76"/>
      <c r="N61" s="76"/>
      <c r="O61" s="76">
        <v>0</v>
      </c>
      <c r="P61" s="76"/>
      <c r="Q61" s="76"/>
      <c r="R61" s="76"/>
      <c r="S61" s="76"/>
      <c r="T61" s="76">
        <v>0</v>
      </c>
      <c r="U61" s="76"/>
      <c r="V61" s="76"/>
      <c r="W61" s="76"/>
      <c r="X61" s="76"/>
      <c r="Y61" s="76">
        <v>0</v>
      </c>
      <c r="Z61" s="76"/>
      <c r="AA61" s="76"/>
      <c r="AB61" s="76"/>
      <c r="AC61" s="76"/>
      <c r="AD61" s="76">
        <v>0</v>
      </c>
      <c r="AE61" s="76"/>
      <c r="AF61" s="76"/>
      <c r="AG61" s="76"/>
      <c r="AH61" s="76"/>
      <c r="AI61" s="76">
        <v>0</v>
      </c>
      <c r="AJ61" s="76"/>
      <c r="AK61" s="76"/>
      <c r="AL61" s="76"/>
      <c r="AM61" s="76"/>
      <c r="AN61" s="76"/>
      <c r="AO61" s="76"/>
      <c r="AP61" s="76"/>
      <c r="AQ61" s="76"/>
      <c r="AR61" s="76"/>
      <c r="AS61" s="76"/>
      <c r="AT61" s="76"/>
      <c r="AU61" s="76"/>
      <c r="AV61" s="76"/>
      <c r="AW61" s="76"/>
      <c r="AX61" s="76"/>
      <c r="AY61" s="76"/>
      <c r="AZ61" s="76"/>
      <c r="BA61" s="76"/>
      <c r="BB61" s="76"/>
      <c r="BC61" s="76"/>
      <c r="BD61" s="76"/>
      <c r="BE61" s="76"/>
      <c r="BF61" s="76"/>
      <c r="BG61" s="76"/>
      <c r="BH61" s="76"/>
      <c r="BI61" s="76"/>
      <c r="BJ61" s="88"/>
      <c r="BK61" s="56"/>
    </row>
    <row r="62" spans="2:63" ht="21" x14ac:dyDescent="0.4">
      <c r="B62" s="30"/>
      <c r="C62" s="30"/>
      <c r="D62" s="7" t="s">
        <v>18</v>
      </c>
      <c r="E62" s="7" t="s">
        <v>130</v>
      </c>
      <c r="F62" s="7" t="s">
        <v>522</v>
      </c>
      <c r="G62" s="7" t="s">
        <v>156</v>
      </c>
      <c r="H62" s="7" t="s">
        <v>150</v>
      </c>
      <c r="I62" s="7" t="s">
        <v>523</v>
      </c>
      <c r="J62" s="76">
        <v>9400000</v>
      </c>
      <c r="K62" s="7" t="s">
        <v>483</v>
      </c>
      <c r="L62" s="76"/>
      <c r="M62" s="76"/>
      <c r="N62" s="76"/>
      <c r="O62" s="76">
        <v>0</v>
      </c>
      <c r="P62" s="76"/>
      <c r="Q62" s="76"/>
      <c r="R62" s="76"/>
      <c r="S62" s="76"/>
      <c r="T62" s="76">
        <v>0</v>
      </c>
      <c r="U62" s="76"/>
      <c r="V62" s="76"/>
      <c r="W62" s="76"/>
      <c r="X62" s="76"/>
      <c r="Y62" s="76">
        <v>0</v>
      </c>
      <c r="Z62" s="76"/>
      <c r="AA62" s="76"/>
      <c r="AB62" s="76"/>
      <c r="AC62" s="76"/>
      <c r="AD62" s="76">
        <v>0</v>
      </c>
      <c r="AE62" s="76"/>
      <c r="AF62" s="76"/>
      <c r="AG62" s="76"/>
      <c r="AH62" s="76"/>
      <c r="AI62" s="76"/>
      <c r="AJ62" s="76"/>
      <c r="AK62" s="76"/>
      <c r="AL62" s="76"/>
      <c r="AM62" s="76"/>
      <c r="AN62" s="76"/>
      <c r="AO62" s="76"/>
      <c r="AP62" s="76"/>
      <c r="AQ62" s="76"/>
      <c r="AR62" s="76"/>
      <c r="AS62" s="76"/>
      <c r="AT62" s="76"/>
      <c r="AU62" s="76"/>
      <c r="AV62" s="76"/>
      <c r="AW62" s="76"/>
      <c r="AX62" s="76"/>
      <c r="AY62" s="76"/>
      <c r="AZ62" s="76"/>
      <c r="BA62" s="76"/>
      <c r="BB62" s="76"/>
      <c r="BC62" s="76"/>
      <c r="BD62" s="76"/>
      <c r="BE62" s="76"/>
      <c r="BF62" s="76"/>
      <c r="BG62" s="76"/>
      <c r="BH62" s="76"/>
      <c r="BI62" s="76"/>
      <c r="BJ62" s="88"/>
      <c r="BK62" s="56"/>
    </row>
    <row r="63" spans="2:63" ht="21" x14ac:dyDescent="0.4">
      <c r="B63" s="30"/>
      <c r="C63" s="30"/>
      <c r="D63" s="7" t="s">
        <v>18</v>
      </c>
      <c r="E63" s="7" t="s">
        <v>130</v>
      </c>
      <c r="F63" s="7" t="s">
        <v>524</v>
      </c>
      <c r="G63" s="7" t="s">
        <v>156</v>
      </c>
      <c r="H63" s="7" t="s">
        <v>150</v>
      </c>
      <c r="I63" s="7" t="s">
        <v>525</v>
      </c>
      <c r="J63" s="76">
        <v>19471249.23</v>
      </c>
      <c r="K63" s="7" t="s">
        <v>483</v>
      </c>
      <c r="L63" s="76"/>
      <c r="M63" s="76"/>
      <c r="N63" s="76"/>
      <c r="O63" s="76">
        <v>0</v>
      </c>
      <c r="P63" s="76"/>
      <c r="Q63" s="76"/>
      <c r="R63" s="76"/>
      <c r="S63" s="76"/>
      <c r="T63" s="76">
        <v>0</v>
      </c>
      <c r="U63" s="76"/>
      <c r="V63" s="76"/>
      <c r="W63" s="76"/>
      <c r="X63" s="76"/>
      <c r="Y63" s="76">
        <v>0</v>
      </c>
      <c r="Z63" s="76"/>
      <c r="AA63" s="76"/>
      <c r="AB63" s="76"/>
      <c r="AC63" s="76"/>
      <c r="AD63" s="76">
        <v>0</v>
      </c>
      <c r="AE63" s="76"/>
      <c r="AF63" s="76"/>
      <c r="AG63" s="76"/>
      <c r="AH63" s="76"/>
      <c r="AI63" s="76"/>
      <c r="AJ63" s="76"/>
      <c r="AK63" s="76"/>
      <c r="AL63" s="76"/>
      <c r="AM63" s="76"/>
      <c r="AN63" s="76"/>
      <c r="AO63" s="76"/>
      <c r="AP63" s="76"/>
      <c r="AQ63" s="76"/>
      <c r="AR63" s="76"/>
      <c r="AS63" s="76"/>
      <c r="AT63" s="76"/>
      <c r="AU63" s="76"/>
      <c r="AV63" s="76"/>
      <c r="AW63" s="76"/>
      <c r="AX63" s="76"/>
      <c r="AY63" s="76"/>
      <c r="AZ63" s="76"/>
      <c r="BA63" s="76"/>
      <c r="BB63" s="76"/>
      <c r="BC63" s="76"/>
      <c r="BD63" s="76"/>
      <c r="BE63" s="76"/>
      <c r="BF63" s="76"/>
      <c r="BG63" s="76"/>
      <c r="BH63" s="76"/>
      <c r="BI63" s="76"/>
      <c r="BJ63" s="88"/>
      <c r="BK63" s="56"/>
    </row>
    <row r="64" spans="2:63" ht="21" x14ac:dyDescent="0.4">
      <c r="B64" s="30"/>
      <c r="C64" s="30"/>
      <c r="D64" s="7" t="s">
        <v>18</v>
      </c>
      <c r="E64" s="7" t="s">
        <v>130</v>
      </c>
      <c r="F64" s="7" t="s">
        <v>526</v>
      </c>
      <c r="G64" s="7" t="s">
        <v>156</v>
      </c>
      <c r="H64" s="7" t="s">
        <v>150</v>
      </c>
      <c r="I64" s="7" t="s">
        <v>525</v>
      </c>
      <c r="J64" s="76">
        <v>24930153</v>
      </c>
      <c r="K64" s="7" t="s">
        <v>483</v>
      </c>
      <c r="L64" s="76"/>
      <c r="M64" s="76"/>
      <c r="N64" s="76"/>
      <c r="O64" s="76">
        <v>0</v>
      </c>
      <c r="P64" s="76"/>
      <c r="Q64" s="76"/>
      <c r="R64" s="76"/>
      <c r="S64" s="76"/>
      <c r="T64" s="76">
        <v>0</v>
      </c>
      <c r="U64" s="76"/>
      <c r="V64" s="76"/>
      <c r="W64" s="76"/>
      <c r="X64" s="76"/>
      <c r="Y64" s="76">
        <v>0</v>
      </c>
      <c r="Z64" s="76"/>
      <c r="AA64" s="76"/>
      <c r="AB64" s="76"/>
      <c r="AC64" s="76"/>
      <c r="AD64" s="76">
        <v>0</v>
      </c>
      <c r="AE64" s="76"/>
      <c r="AF64" s="76"/>
      <c r="AG64" s="76"/>
      <c r="AH64" s="76"/>
      <c r="AI64" s="76"/>
      <c r="AJ64" s="76"/>
      <c r="AK64" s="76"/>
      <c r="AL64" s="76"/>
      <c r="AM64" s="76"/>
      <c r="AN64" s="76"/>
      <c r="AO64" s="76"/>
      <c r="AP64" s="76"/>
      <c r="AQ64" s="76"/>
      <c r="AR64" s="76"/>
      <c r="AS64" s="76"/>
      <c r="AT64" s="76"/>
      <c r="AU64" s="76"/>
      <c r="AV64" s="76"/>
      <c r="AW64" s="76"/>
      <c r="AX64" s="76"/>
      <c r="AY64" s="76"/>
      <c r="AZ64" s="76"/>
      <c r="BA64" s="76"/>
      <c r="BB64" s="76"/>
      <c r="BC64" s="76"/>
      <c r="BD64" s="76"/>
      <c r="BE64" s="76"/>
      <c r="BF64" s="76"/>
      <c r="BG64" s="76"/>
      <c r="BH64" s="76"/>
      <c r="BI64" s="76"/>
      <c r="BJ64" s="88"/>
      <c r="BK64" s="56"/>
    </row>
    <row r="65" spans="2:63" ht="21" x14ac:dyDescent="0.4">
      <c r="B65" s="30"/>
      <c r="C65" s="30"/>
      <c r="D65" s="7" t="s">
        <v>18</v>
      </c>
      <c r="E65" s="7" t="s">
        <v>385</v>
      </c>
      <c r="F65" s="7" t="s">
        <v>527</v>
      </c>
      <c r="G65" s="7" t="s">
        <v>156</v>
      </c>
      <c r="H65" s="7" t="s">
        <v>150</v>
      </c>
      <c r="I65" s="7" t="s">
        <v>528</v>
      </c>
      <c r="J65" s="76">
        <v>4471000</v>
      </c>
      <c r="K65" s="7" t="s">
        <v>483</v>
      </c>
      <c r="L65" s="76"/>
      <c r="M65" s="76"/>
      <c r="N65" s="76"/>
      <c r="O65" s="76">
        <v>0</v>
      </c>
      <c r="P65" s="76"/>
      <c r="Q65" s="76"/>
      <c r="R65" s="76"/>
      <c r="S65" s="76"/>
      <c r="T65" s="76">
        <v>0</v>
      </c>
      <c r="U65" s="76"/>
      <c r="V65" s="76"/>
      <c r="W65" s="76"/>
      <c r="X65" s="76"/>
      <c r="Y65" s="76">
        <v>0</v>
      </c>
      <c r="Z65" s="76"/>
      <c r="AA65" s="76"/>
      <c r="AB65" s="76"/>
      <c r="AC65" s="76"/>
      <c r="AD65" s="76">
        <v>0</v>
      </c>
      <c r="AE65" s="76"/>
      <c r="AF65" s="76"/>
      <c r="AG65" s="76"/>
      <c r="AH65" s="76"/>
      <c r="AI65" s="76"/>
      <c r="AJ65" s="76"/>
      <c r="AK65" s="76"/>
      <c r="AL65" s="76"/>
      <c r="AM65" s="76"/>
      <c r="AN65" s="76"/>
      <c r="AO65" s="76"/>
      <c r="AP65" s="76"/>
      <c r="AQ65" s="76"/>
      <c r="AR65" s="76"/>
      <c r="AS65" s="76"/>
      <c r="AT65" s="76"/>
      <c r="AU65" s="76"/>
      <c r="AV65" s="76"/>
      <c r="AW65" s="76"/>
      <c r="AX65" s="76"/>
      <c r="AY65" s="76"/>
      <c r="AZ65" s="76"/>
      <c r="BA65" s="76"/>
      <c r="BB65" s="76"/>
      <c r="BC65" s="76"/>
      <c r="BD65" s="76"/>
      <c r="BE65" s="76"/>
      <c r="BF65" s="76"/>
      <c r="BG65" s="76"/>
      <c r="BH65" s="76"/>
      <c r="BI65" s="76"/>
      <c r="BJ65" s="88"/>
      <c r="BK65" s="56"/>
    </row>
    <row r="66" spans="2:63" ht="42" x14ac:dyDescent="0.4">
      <c r="B66" s="30"/>
      <c r="C66" s="30"/>
      <c r="D66" s="7" t="s">
        <v>18</v>
      </c>
      <c r="E66" s="7" t="s">
        <v>130</v>
      </c>
      <c r="F66" s="7" t="s">
        <v>534</v>
      </c>
      <c r="G66" s="7" t="s">
        <v>156</v>
      </c>
      <c r="H66" s="7" t="s">
        <v>150</v>
      </c>
      <c r="I66" s="7" t="s">
        <v>535</v>
      </c>
      <c r="J66" s="76">
        <v>19300000</v>
      </c>
      <c r="K66" s="7" t="s">
        <v>483</v>
      </c>
      <c r="L66" s="76"/>
      <c r="M66" s="76"/>
      <c r="N66" s="76"/>
      <c r="O66" s="76">
        <v>0</v>
      </c>
      <c r="P66" s="76"/>
      <c r="Q66" s="76"/>
      <c r="R66" s="76"/>
      <c r="S66" s="76"/>
      <c r="T66" s="76"/>
      <c r="U66" s="76"/>
      <c r="V66" s="76"/>
      <c r="W66" s="76"/>
      <c r="X66" s="76"/>
      <c r="Y66" s="76"/>
      <c r="Z66" s="76"/>
      <c r="AA66" s="76"/>
      <c r="AB66" s="76"/>
      <c r="AC66" s="76"/>
      <c r="AD66" s="76"/>
      <c r="AE66" s="76"/>
      <c r="AF66" s="76"/>
      <c r="AG66" s="76"/>
      <c r="AH66" s="76"/>
      <c r="AI66" s="76"/>
      <c r="AJ66" s="76"/>
      <c r="AK66" s="76"/>
      <c r="AL66" s="76"/>
      <c r="AM66" s="76"/>
      <c r="AN66" s="76"/>
      <c r="AO66" s="76"/>
      <c r="AP66" s="76"/>
      <c r="AQ66" s="76"/>
      <c r="AR66" s="76"/>
      <c r="AS66" s="76"/>
      <c r="AT66" s="76"/>
      <c r="AU66" s="76"/>
      <c r="AV66" s="76"/>
      <c r="AW66" s="76"/>
      <c r="AX66" s="76"/>
      <c r="AY66" s="76"/>
      <c r="AZ66" s="76"/>
      <c r="BA66" s="76"/>
      <c r="BB66" s="76"/>
      <c r="BC66" s="76"/>
      <c r="BD66" s="76"/>
      <c r="BE66" s="76"/>
      <c r="BF66" s="76"/>
      <c r="BG66" s="76"/>
      <c r="BH66" s="76"/>
      <c r="BI66" s="76"/>
      <c r="BJ66" s="88" t="s">
        <v>558</v>
      </c>
      <c r="BK66" s="56"/>
    </row>
    <row r="67" spans="2:63" ht="21" x14ac:dyDescent="0.4">
      <c r="B67" s="30"/>
      <c r="C67" s="30"/>
      <c r="D67" s="7" t="s">
        <v>18</v>
      </c>
      <c r="E67" s="7" t="s">
        <v>130</v>
      </c>
      <c r="F67" s="7" t="s">
        <v>536</v>
      </c>
      <c r="G67" s="7" t="s">
        <v>156</v>
      </c>
      <c r="H67" s="7" t="s">
        <v>150</v>
      </c>
      <c r="I67" s="7" t="s">
        <v>498</v>
      </c>
      <c r="J67" s="76">
        <v>25662876.539999999</v>
      </c>
      <c r="K67" s="7" t="s">
        <v>483</v>
      </c>
      <c r="L67" s="76"/>
      <c r="M67" s="76"/>
      <c r="N67" s="76"/>
      <c r="O67" s="76"/>
      <c r="P67" s="76"/>
      <c r="Q67" s="76"/>
      <c r="R67" s="76"/>
      <c r="S67" s="76"/>
      <c r="T67" s="76"/>
      <c r="U67" s="76"/>
      <c r="V67" s="76"/>
      <c r="W67" s="76"/>
      <c r="X67" s="76"/>
      <c r="Y67" s="76"/>
      <c r="Z67" s="76"/>
      <c r="AA67" s="76"/>
      <c r="AB67" s="76"/>
      <c r="AC67" s="76"/>
      <c r="AD67" s="76"/>
      <c r="AE67" s="76"/>
      <c r="AF67" s="76"/>
      <c r="AG67" s="76"/>
      <c r="AH67" s="76"/>
      <c r="AI67" s="76"/>
      <c r="AJ67" s="76"/>
      <c r="AK67" s="76"/>
      <c r="AL67" s="76"/>
      <c r="AM67" s="76"/>
      <c r="AN67" s="76"/>
      <c r="AO67" s="76"/>
      <c r="AP67" s="76"/>
      <c r="AQ67" s="76"/>
      <c r="AR67" s="76"/>
      <c r="AS67" s="76"/>
      <c r="AT67" s="76"/>
      <c r="AU67" s="76"/>
      <c r="AV67" s="76"/>
      <c r="AW67" s="76"/>
      <c r="AX67" s="76"/>
      <c r="AY67" s="76"/>
      <c r="AZ67" s="76"/>
      <c r="BA67" s="76"/>
      <c r="BB67" s="76"/>
      <c r="BC67" s="76"/>
      <c r="BD67" s="76"/>
      <c r="BE67" s="76"/>
      <c r="BF67" s="76"/>
      <c r="BG67" s="76"/>
      <c r="BH67" s="76"/>
      <c r="BI67" s="76"/>
      <c r="BJ67" s="88"/>
      <c r="BK67" s="56"/>
    </row>
    <row r="68" spans="2:63" ht="21" x14ac:dyDescent="0.4">
      <c r="B68" s="30"/>
      <c r="C68" s="30"/>
      <c r="D68" s="7" t="s">
        <v>18</v>
      </c>
      <c r="E68" s="7" t="s">
        <v>130</v>
      </c>
      <c r="F68" s="7" t="s">
        <v>537</v>
      </c>
      <c r="G68" s="7" t="s">
        <v>156</v>
      </c>
      <c r="H68" s="7" t="s">
        <v>150</v>
      </c>
      <c r="I68" s="7" t="s">
        <v>538</v>
      </c>
      <c r="J68" s="76">
        <v>17900000</v>
      </c>
      <c r="K68" s="7" t="s">
        <v>483</v>
      </c>
      <c r="L68" s="76"/>
      <c r="M68" s="76"/>
      <c r="N68" s="76"/>
      <c r="O68" s="76">
        <v>9564224.6600000001</v>
      </c>
      <c r="P68" s="76"/>
      <c r="Q68" s="76"/>
      <c r="R68" s="76"/>
      <c r="S68" s="76"/>
      <c r="T68" s="76"/>
      <c r="U68" s="76"/>
      <c r="V68" s="76"/>
      <c r="W68" s="76"/>
      <c r="X68" s="76"/>
      <c r="Y68" s="76"/>
      <c r="Z68" s="76"/>
      <c r="AA68" s="76"/>
      <c r="AB68" s="76"/>
      <c r="AC68" s="76"/>
      <c r="AD68" s="76"/>
      <c r="AE68" s="76"/>
      <c r="AF68" s="76"/>
      <c r="AG68" s="76"/>
      <c r="AH68" s="76"/>
      <c r="AI68" s="76"/>
      <c r="AJ68" s="76"/>
      <c r="AK68" s="76"/>
      <c r="AL68" s="76"/>
      <c r="AM68" s="76"/>
      <c r="AN68" s="76"/>
      <c r="AO68" s="76"/>
      <c r="AP68" s="76"/>
      <c r="AQ68" s="76"/>
      <c r="AR68" s="76"/>
      <c r="AS68" s="76"/>
      <c r="AT68" s="76"/>
      <c r="AU68" s="76"/>
      <c r="AV68" s="76"/>
      <c r="AW68" s="76"/>
      <c r="AX68" s="76"/>
      <c r="AY68" s="76"/>
      <c r="AZ68" s="76"/>
      <c r="BA68" s="76"/>
      <c r="BB68" s="76"/>
      <c r="BC68" s="76"/>
      <c r="BD68" s="76"/>
      <c r="BE68" s="76"/>
      <c r="BF68" s="76"/>
      <c r="BG68" s="76"/>
      <c r="BH68" s="76"/>
      <c r="BI68" s="76"/>
      <c r="BJ68" s="88"/>
      <c r="BK68" s="56"/>
    </row>
    <row r="69" spans="2:63" ht="21" x14ac:dyDescent="0.4">
      <c r="B69" s="30"/>
      <c r="C69" s="30"/>
      <c r="D69" s="7" t="s">
        <v>18</v>
      </c>
      <c r="E69" s="7" t="s">
        <v>130</v>
      </c>
      <c r="F69" s="7" t="s">
        <v>554</v>
      </c>
      <c r="G69" s="7" t="s">
        <v>156</v>
      </c>
      <c r="H69" s="7" t="s">
        <v>150</v>
      </c>
      <c r="I69" s="7" t="s">
        <v>539</v>
      </c>
      <c r="J69" s="76">
        <v>19200000</v>
      </c>
      <c r="K69" s="7" t="s">
        <v>483</v>
      </c>
      <c r="L69" s="76"/>
      <c r="M69" s="76"/>
      <c r="N69" s="76"/>
      <c r="O69" s="76"/>
      <c r="P69" s="76"/>
      <c r="Q69" s="76"/>
      <c r="R69" s="76"/>
      <c r="S69" s="76"/>
      <c r="T69" s="76"/>
      <c r="U69" s="76"/>
      <c r="V69" s="76"/>
      <c r="W69" s="76"/>
      <c r="X69" s="76"/>
      <c r="Y69" s="76"/>
      <c r="Z69" s="76"/>
      <c r="AA69" s="76"/>
      <c r="AB69" s="76"/>
      <c r="AC69" s="76"/>
      <c r="AD69" s="76"/>
      <c r="AE69" s="76"/>
      <c r="AF69" s="76"/>
      <c r="AG69" s="76"/>
      <c r="AH69" s="76"/>
      <c r="AI69" s="76"/>
      <c r="AJ69" s="76"/>
      <c r="AK69" s="76"/>
      <c r="AL69" s="76"/>
      <c r="AM69" s="76"/>
      <c r="AN69" s="76"/>
      <c r="AO69" s="76"/>
      <c r="AP69" s="76"/>
      <c r="AQ69" s="76"/>
      <c r="AR69" s="76"/>
      <c r="AS69" s="76"/>
      <c r="AT69" s="76"/>
      <c r="AU69" s="76"/>
      <c r="AV69" s="76"/>
      <c r="AW69" s="76"/>
      <c r="AX69" s="76"/>
      <c r="AY69" s="76"/>
      <c r="AZ69" s="76"/>
      <c r="BA69" s="76"/>
      <c r="BB69" s="76"/>
      <c r="BC69" s="76"/>
      <c r="BD69" s="76"/>
      <c r="BE69" s="76"/>
      <c r="BF69" s="76"/>
      <c r="BG69" s="76"/>
      <c r="BH69" s="76"/>
      <c r="BI69" s="76"/>
      <c r="BJ69" s="88"/>
      <c r="BK69" s="56"/>
    </row>
    <row r="70" spans="2:63" ht="21" x14ac:dyDescent="0.4">
      <c r="B70" s="30"/>
      <c r="C70" s="30"/>
      <c r="D70" s="7" t="s">
        <v>18</v>
      </c>
      <c r="E70" s="7" t="s">
        <v>130</v>
      </c>
      <c r="F70" s="7" t="s">
        <v>540</v>
      </c>
      <c r="G70" s="7" t="s">
        <v>156</v>
      </c>
      <c r="H70" s="7" t="s">
        <v>150</v>
      </c>
      <c r="I70" s="7" t="s">
        <v>541</v>
      </c>
      <c r="J70" s="76">
        <v>7767216.5</v>
      </c>
      <c r="K70" s="7" t="s">
        <v>483</v>
      </c>
      <c r="L70" s="76"/>
      <c r="M70" s="76"/>
      <c r="N70" s="76"/>
      <c r="O70" s="76"/>
      <c r="P70" s="76"/>
      <c r="Q70" s="76"/>
      <c r="R70" s="76"/>
      <c r="S70" s="76"/>
      <c r="T70" s="76"/>
      <c r="U70" s="76"/>
      <c r="V70" s="76"/>
      <c r="W70" s="76"/>
      <c r="X70" s="76"/>
      <c r="Y70" s="76"/>
      <c r="Z70" s="76"/>
      <c r="AA70" s="76"/>
      <c r="AB70" s="76"/>
      <c r="AC70" s="76"/>
      <c r="AD70" s="76"/>
      <c r="AE70" s="76"/>
      <c r="AF70" s="76"/>
      <c r="AG70" s="76"/>
      <c r="AH70" s="76"/>
      <c r="AI70" s="76"/>
      <c r="AJ70" s="76"/>
      <c r="AK70" s="76"/>
      <c r="AL70" s="76"/>
      <c r="AM70" s="76"/>
      <c r="AN70" s="76"/>
      <c r="AO70" s="76"/>
      <c r="AP70" s="76"/>
      <c r="AQ70" s="76"/>
      <c r="AR70" s="76"/>
      <c r="AS70" s="76"/>
      <c r="AT70" s="76"/>
      <c r="AU70" s="76"/>
      <c r="AV70" s="76"/>
      <c r="AW70" s="76"/>
      <c r="AX70" s="76"/>
      <c r="AY70" s="76"/>
      <c r="AZ70" s="76"/>
      <c r="BA70" s="76"/>
      <c r="BB70" s="76"/>
      <c r="BC70" s="76"/>
      <c r="BD70" s="76"/>
      <c r="BE70" s="76"/>
      <c r="BF70" s="76"/>
      <c r="BG70" s="76"/>
      <c r="BH70" s="76"/>
      <c r="BI70" s="76"/>
      <c r="BJ70" s="88"/>
      <c r="BK70" s="56"/>
    </row>
    <row r="71" spans="2:63" ht="21" x14ac:dyDescent="0.4">
      <c r="B71" s="30"/>
      <c r="C71" s="30"/>
      <c r="D71" s="7" t="s">
        <v>18</v>
      </c>
      <c r="E71" s="7" t="s">
        <v>130</v>
      </c>
      <c r="F71" s="7" t="s">
        <v>542</v>
      </c>
      <c r="G71" s="7" t="s">
        <v>156</v>
      </c>
      <c r="H71" s="7" t="s">
        <v>150</v>
      </c>
      <c r="I71" s="7" t="s">
        <v>543</v>
      </c>
      <c r="J71" s="76">
        <v>29468022.789999999</v>
      </c>
      <c r="K71" s="7" t="s">
        <v>483</v>
      </c>
      <c r="L71" s="76"/>
      <c r="M71" s="76"/>
      <c r="N71" s="76"/>
      <c r="O71" s="76"/>
      <c r="P71" s="76"/>
      <c r="Q71" s="76"/>
      <c r="R71" s="76"/>
      <c r="S71" s="76"/>
      <c r="T71" s="76"/>
      <c r="U71" s="76"/>
      <c r="V71" s="76"/>
      <c r="W71" s="76"/>
      <c r="X71" s="76"/>
      <c r="Y71" s="76"/>
      <c r="Z71" s="76"/>
      <c r="AA71" s="76"/>
      <c r="AB71" s="76"/>
      <c r="AC71" s="76"/>
      <c r="AD71" s="76"/>
      <c r="AE71" s="76"/>
      <c r="AF71" s="76"/>
      <c r="AG71" s="76"/>
      <c r="AH71" s="76"/>
      <c r="AI71" s="76"/>
      <c r="AJ71" s="76"/>
      <c r="AK71" s="76"/>
      <c r="AL71" s="76"/>
      <c r="AM71" s="76"/>
      <c r="AN71" s="76"/>
      <c r="AO71" s="76"/>
      <c r="AP71" s="76"/>
      <c r="AQ71" s="76"/>
      <c r="AR71" s="76"/>
      <c r="AS71" s="76"/>
      <c r="AT71" s="76"/>
      <c r="AU71" s="76"/>
      <c r="AV71" s="76"/>
      <c r="AW71" s="76"/>
      <c r="AX71" s="76"/>
      <c r="AY71" s="76"/>
      <c r="AZ71" s="76"/>
      <c r="BA71" s="76"/>
      <c r="BB71" s="76"/>
      <c r="BC71" s="76"/>
      <c r="BD71" s="76"/>
      <c r="BE71" s="76"/>
      <c r="BF71" s="76"/>
      <c r="BG71" s="76"/>
      <c r="BH71" s="76"/>
      <c r="BI71" s="76"/>
      <c r="BJ71" s="88"/>
      <c r="BK71" s="56"/>
    </row>
    <row r="72" spans="2:63" ht="21" x14ac:dyDescent="0.4">
      <c r="B72" s="30"/>
      <c r="C72" s="30"/>
      <c r="D72" s="7" t="s">
        <v>18</v>
      </c>
      <c r="E72" s="7" t="s">
        <v>130</v>
      </c>
      <c r="F72" s="7" t="s">
        <v>544</v>
      </c>
      <c r="G72" s="7" t="s">
        <v>156</v>
      </c>
      <c r="H72" s="7" t="s">
        <v>150</v>
      </c>
      <c r="I72" s="7" t="s">
        <v>545</v>
      </c>
      <c r="J72" s="76">
        <v>95000000</v>
      </c>
      <c r="K72" s="7" t="s">
        <v>483</v>
      </c>
      <c r="L72" s="76"/>
      <c r="M72" s="76"/>
      <c r="N72" s="76"/>
      <c r="O72" s="76">
        <v>8000000</v>
      </c>
      <c r="P72" s="76"/>
      <c r="Q72" s="76"/>
      <c r="R72" s="76"/>
      <c r="S72" s="76"/>
      <c r="T72" s="76"/>
      <c r="U72" s="76"/>
      <c r="V72" s="76"/>
      <c r="W72" s="76"/>
      <c r="X72" s="76"/>
      <c r="Y72" s="76"/>
      <c r="Z72" s="76"/>
      <c r="AA72" s="76"/>
      <c r="AB72" s="76"/>
      <c r="AC72" s="76"/>
      <c r="AD72" s="76"/>
      <c r="AE72" s="76"/>
      <c r="AF72" s="76"/>
      <c r="AG72" s="76"/>
      <c r="AH72" s="76"/>
      <c r="AI72" s="76"/>
      <c r="AJ72" s="76"/>
      <c r="AK72" s="76"/>
      <c r="AL72" s="76"/>
      <c r="AM72" s="76"/>
      <c r="AN72" s="76"/>
      <c r="AO72" s="76"/>
      <c r="AP72" s="76"/>
      <c r="AQ72" s="76"/>
      <c r="AR72" s="76"/>
      <c r="AS72" s="76"/>
      <c r="AT72" s="76"/>
      <c r="AU72" s="76"/>
      <c r="AV72" s="76"/>
      <c r="AW72" s="76"/>
      <c r="AX72" s="76"/>
      <c r="AY72" s="76"/>
      <c r="AZ72" s="76"/>
      <c r="BA72" s="76"/>
      <c r="BB72" s="76"/>
      <c r="BC72" s="76"/>
      <c r="BD72" s="76"/>
      <c r="BE72" s="76"/>
      <c r="BF72" s="76"/>
      <c r="BG72" s="76"/>
      <c r="BH72" s="76"/>
      <c r="BI72" s="76"/>
      <c r="BJ72" s="88"/>
      <c r="BK72" s="56"/>
    </row>
    <row r="73" spans="2:63" ht="21" x14ac:dyDescent="0.4">
      <c r="B73" s="30"/>
      <c r="C73" s="30"/>
      <c r="D73" s="7" t="s">
        <v>18</v>
      </c>
      <c r="E73" s="7" t="s">
        <v>130</v>
      </c>
      <c r="F73" s="7" t="s">
        <v>546</v>
      </c>
      <c r="G73" s="7" t="s">
        <v>156</v>
      </c>
      <c r="H73" s="7" t="s">
        <v>150</v>
      </c>
      <c r="I73" s="7" t="s">
        <v>547</v>
      </c>
      <c r="J73" s="76">
        <v>6244000</v>
      </c>
      <c r="K73" s="7" t="s">
        <v>483</v>
      </c>
      <c r="L73" s="76"/>
      <c r="M73" s="76"/>
      <c r="N73" s="76"/>
      <c r="O73" s="76">
        <v>2514000</v>
      </c>
      <c r="P73" s="76"/>
      <c r="Q73" s="76"/>
      <c r="R73" s="76"/>
      <c r="S73" s="76"/>
      <c r="T73" s="76"/>
      <c r="U73" s="76"/>
      <c r="V73" s="76"/>
      <c r="W73" s="76"/>
      <c r="X73" s="76"/>
      <c r="Y73" s="76"/>
      <c r="Z73" s="76"/>
      <c r="AA73" s="76"/>
      <c r="AB73" s="76"/>
      <c r="AC73" s="76"/>
      <c r="AD73" s="76"/>
      <c r="AE73" s="76"/>
      <c r="AF73" s="76"/>
      <c r="AG73" s="76"/>
      <c r="AH73" s="76"/>
      <c r="AI73" s="76"/>
      <c r="AJ73" s="76"/>
      <c r="AK73" s="76"/>
      <c r="AL73" s="76"/>
      <c r="AM73" s="76"/>
      <c r="AN73" s="76"/>
      <c r="AO73" s="76"/>
      <c r="AP73" s="76"/>
      <c r="AQ73" s="76"/>
      <c r="AR73" s="76"/>
      <c r="AS73" s="76"/>
      <c r="AT73" s="76"/>
      <c r="AU73" s="76"/>
      <c r="AV73" s="76"/>
      <c r="AW73" s="76"/>
      <c r="AX73" s="76"/>
      <c r="AY73" s="76"/>
      <c r="AZ73" s="76"/>
      <c r="BA73" s="76"/>
      <c r="BB73" s="76"/>
      <c r="BC73" s="76"/>
      <c r="BD73" s="76"/>
      <c r="BE73" s="76"/>
      <c r="BF73" s="76"/>
      <c r="BG73" s="76"/>
      <c r="BH73" s="76"/>
      <c r="BI73" s="76"/>
      <c r="BJ73" s="88"/>
      <c r="BK73" s="56"/>
    </row>
    <row r="74" spans="2:63" ht="21" x14ac:dyDescent="0.4">
      <c r="B74" s="30"/>
      <c r="C74" s="30"/>
      <c r="D74" s="7" t="s">
        <v>18</v>
      </c>
      <c r="E74" s="7" t="s">
        <v>130</v>
      </c>
      <c r="F74" s="7" t="s">
        <v>548</v>
      </c>
      <c r="G74" s="7" t="s">
        <v>156</v>
      </c>
      <c r="H74" s="7" t="s">
        <v>150</v>
      </c>
      <c r="I74" s="7" t="s">
        <v>549</v>
      </c>
      <c r="J74" s="76">
        <v>58160000</v>
      </c>
      <c r="K74" s="7" t="s">
        <v>483</v>
      </c>
      <c r="L74" s="76"/>
      <c r="M74" s="76"/>
      <c r="N74" s="76"/>
      <c r="O74" s="76">
        <v>12000000</v>
      </c>
      <c r="P74" s="76"/>
      <c r="Q74" s="76"/>
      <c r="R74" s="76"/>
      <c r="S74" s="76"/>
      <c r="T74" s="76"/>
      <c r="U74" s="76"/>
      <c r="V74" s="76"/>
      <c r="W74" s="76"/>
      <c r="X74" s="76"/>
      <c r="Y74" s="76"/>
      <c r="Z74" s="76"/>
      <c r="AA74" s="76"/>
      <c r="AB74" s="76"/>
      <c r="AC74" s="76"/>
      <c r="AD74" s="76"/>
      <c r="AE74" s="76"/>
      <c r="AF74" s="76"/>
      <c r="AG74" s="76"/>
      <c r="AH74" s="76"/>
      <c r="AI74" s="76"/>
      <c r="AJ74" s="76"/>
      <c r="AK74" s="76"/>
      <c r="AL74" s="76"/>
      <c r="AM74" s="76"/>
      <c r="AN74" s="76"/>
      <c r="AO74" s="76"/>
      <c r="AP74" s="76"/>
      <c r="AQ74" s="76"/>
      <c r="AR74" s="76"/>
      <c r="AS74" s="76"/>
      <c r="AT74" s="76"/>
      <c r="AU74" s="76"/>
      <c r="AV74" s="76"/>
      <c r="AW74" s="76"/>
      <c r="AX74" s="76"/>
      <c r="AY74" s="76"/>
      <c r="AZ74" s="76"/>
      <c r="BA74" s="76"/>
      <c r="BB74" s="76"/>
      <c r="BC74" s="76"/>
      <c r="BD74" s="76"/>
      <c r="BE74" s="76"/>
      <c r="BF74" s="76"/>
      <c r="BG74" s="76"/>
      <c r="BH74" s="76"/>
      <c r="BI74" s="76"/>
      <c r="BJ74" s="88"/>
      <c r="BK74" s="56"/>
    </row>
    <row r="75" spans="2:63" ht="21" x14ac:dyDescent="0.4">
      <c r="B75" s="30"/>
      <c r="C75" s="30"/>
      <c r="D75" s="7" t="s">
        <v>18</v>
      </c>
      <c r="E75" s="7" t="s">
        <v>130</v>
      </c>
      <c r="F75" s="7" t="s">
        <v>550</v>
      </c>
      <c r="G75" s="7" t="s">
        <v>156</v>
      </c>
      <c r="H75" s="7" t="s">
        <v>150</v>
      </c>
      <c r="I75" s="7" t="s">
        <v>551</v>
      </c>
      <c r="J75" s="76">
        <v>6700000</v>
      </c>
      <c r="K75" s="7" t="s">
        <v>483</v>
      </c>
      <c r="L75" s="76"/>
      <c r="M75" s="76"/>
      <c r="N75" s="76"/>
      <c r="O75" s="76">
        <v>6500000</v>
      </c>
      <c r="P75" s="76"/>
      <c r="Q75" s="76"/>
      <c r="R75" s="76"/>
      <c r="S75" s="76"/>
      <c r="T75" s="76"/>
      <c r="U75" s="76"/>
      <c r="V75" s="76"/>
      <c r="W75" s="76"/>
      <c r="X75" s="76"/>
      <c r="Y75" s="76"/>
      <c r="Z75" s="76"/>
      <c r="AA75" s="76"/>
      <c r="AB75" s="76"/>
      <c r="AC75" s="76"/>
      <c r="AD75" s="76"/>
      <c r="AE75" s="76"/>
      <c r="AF75" s="76"/>
      <c r="AG75" s="76"/>
      <c r="AH75" s="76"/>
      <c r="AI75" s="76"/>
      <c r="AJ75" s="76"/>
      <c r="AK75" s="76"/>
      <c r="AL75" s="76"/>
      <c r="AM75" s="76"/>
      <c r="AN75" s="76"/>
      <c r="AO75" s="76"/>
      <c r="AP75" s="76"/>
      <c r="AQ75" s="76"/>
      <c r="AR75" s="76"/>
      <c r="AS75" s="76"/>
      <c r="AT75" s="76"/>
      <c r="AU75" s="76"/>
      <c r="AV75" s="76"/>
      <c r="AW75" s="76"/>
      <c r="AX75" s="76"/>
      <c r="AY75" s="76"/>
      <c r="AZ75" s="76"/>
      <c r="BA75" s="76"/>
      <c r="BB75" s="76"/>
      <c r="BC75" s="76"/>
      <c r="BD75" s="76"/>
      <c r="BE75" s="76"/>
      <c r="BF75" s="76"/>
      <c r="BG75" s="76"/>
      <c r="BH75" s="76"/>
      <c r="BI75" s="76"/>
      <c r="BJ75" s="8"/>
      <c r="BK75" s="56"/>
    </row>
    <row r="76" spans="2:63" ht="21" x14ac:dyDescent="0.4">
      <c r="B76" s="30"/>
      <c r="C76" s="30"/>
      <c r="D76" s="7" t="s">
        <v>18</v>
      </c>
      <c r="E76" s="7" t="s">
        <v>130</v>
      </c>
      <c r="F76" s="7" t="s">
        <v>552</v>
      </c>
      <c r="G76" s="7" t="s">
        <v>156</v>
      </c>
      <c r="H76" s="7" t="s">
        <v>150</v>
      </c>
      <c r="I76" s="7" t="s">
        <v>553</v>
      </c>
      <c r="J76" s="76">
        <v>107299999.5</v>
      </c>
      <c r="K76" s="7" t="s">
        <v>483</v>
      </c>
      <c r="L76" s="76"/>
      <c r="M76" s="76"/>
      <c r="N76" s="76"/>
      <c r="O76" s="76">
        <v>10961379.73</v>
      </c>
      <c r="P76" s="76"/>
      <c r="Q76" s="76"/>
      <c r="R76" s="76"/>
      <c r="S76" s="76"/>
      <c r="T76" s="76"/>
      <c r="U76" s="76"/>
      <c r="V76" s="76"/>
      <c r="W76" s="76"/>
      <c r="X76" s="76"/>
      <c r="Y76" s="76"/>
      <c r="Z76" s="76"/>
      <c r="AA76" s="76"/>
      <c r="AB76" s="76"/>
      <c r="AC76" s="76"/>
      <c r="AD76" s="76"/>
      <c r="AE76" s="76"/>
      <c r="AF76" s="76"/>
      <c r="AG76" s="76"/>
      <c r="AH76" s="76"/>
      <c r="AI76" s="76"/>
      <c r="AJ76" s="76"/>
      <c r="AK76" s="76"/>
      <c r="AL76" s="76"/>
      <c r="AM76" s="76"/>
      <c r="AN76" s="76"/>
      <c r="AO76" s="76"/>
      <c r="AP76" s="76"/>
      <c r="AQ76" s="76"/>
      <c r="AR76" s="76"/>
      <c r="AS76" s="76"/>
      <c r="AT76" s="76"/>
      <c r="AU76" s="76"/>
      <c r="AV76" s="76"/>
      <c r="AW76" s="76"/>
      <c r="AX76" s="76"/>
      <c r="AY76" s="76"/>
      <c r="AZ76" s="76"/>
      <c r="BA76" s="76"/>
      <c r="BB76" s="76"/>
      <c r="BC76" s="76"/>
      <c r="BD76" s="76"/>
      <c r="BE76" s="76"/>
      <c r="BF76" s="76"/>
      <c r="BG76" s="76"/>
      <c r="BH76" s="76"/>
      <c r="BI76" s="76"/>
      <c r="BJ76" s="8"/>
      <c r="BK76" s="56"/>
    </row>
    <row r="77" spans="2:63" ht="21" x14ac:dyDescent="0.4">
      <c r="B77" s="30"/>
      <c r="C77" s="30"/>
      <c r="D77" s="7" t="s">
        <v>18</v>
      </c>
      <c r="E77" s="7" t="s">
        <v>130</v>
      </c>
      <c r="F77" s="7" t="s">
        <v>556</v>
      </c>
      <c r="G77" s="7" t="s">
        <v>156</v>
      </c>
      <c r="H77" s="7" t="s">
        <v>150</v>
      </c>
      <c r="I77" s="7" t="s">
        <v>557</v>
      </c>
      <c r="J77" s="76">
        <v>17950000</v>
      </c>
      <c r="K77" s="7" t="s">
        <v>483</v>
      </c>
      <c r="L77" s="76"/>
      <c r="M77" s="76"/>
      <c r="N77" s="76"/>
      <c r="O77" s="76">
        <v>0</v>
      </c>
      <c r="P77" s="76"/>
      <c r="Q77" s="76"/>
      <c r="R77" s="76"/>
      <c r="S77" s="76"/>
      <c r="T77" s="76"/>
      <c r="U77" s="76"/>
      <c r="V77" s="76"/>
      <c r="W77" s="76"/>
      <c r="X77" s="76"/>
      <c r="Y77" s="76"/>
      <c r="Z77" s="76"/>
      <c r="AA77" s="76"/>
      <c r="AB77" s="76"/>
      <c r="AC77" s="76"/>
      <c r="AD77" s="76"/>
      <c r="AE77" s="76"/>
      <c r="AF77" s="76"/>
      <c r="AG77" s="76"/>
      <c r="AH77" s="76"/>
      <c r="AI77" s="76"/>
      <c r="AJ77" s="76"/>
      <c r="AK77" s="76"/>
      <c r="AL77" s="76"/>
      <c r="AM77" s="76"/>
      <c r="AN77" s="76"/>
      <c r="AO77" s="76"/>
      <c r="AP77" s="76"/>
      <c r="AQ77" s="76"/>
      <c r="AR77" s="76"/>
      <c r="AS77" s="76"/>
      <c r="AT77" s="76"/>
      <c r="AU77" s="76"/>
      <c r="AV77" s="76"/>
      <c r="AW77" s="76"/>
      <c r="AX77" s="76"/>
      <c r="AY77" s="76"/>
      <c r="AZ77" s="76"/>
      <c r="BA77" s="76"/>
      <c r="BB77" s="76"/>
      <c r="BC77" s="76"/>
      <c r="BD77" s="76"/>
      <c r="BE77" s="76"/>
      <c r="BF77" s="76"/>
      <c r="BG77" s="76"/>
      <c r="BH77" s="76"/>
      <c r="BI77" s="76"/>
      <c r="BJ77" s="8"/>
      <c r="BK77" s="56"/>
    </row>
    <row r="78" spans="2:63" ht="21.6" thickBot="1" x14ac:dyDescent="0.45">
      <c r="B78" s="30"/>
      <c r="C78" s="30"/>
      <c r="D78" s="71"/>
      <c r="E78" s="71"/>
      <c r="F78" s="71"/>
      <c r="G78" s="71"/>
      <c r="H78" s="71"/>
      <c r="I78" s="71"/>
      <c r="J78" s="77"/>
      <c r="K78" s="71"/>
      <c r="L78" s="77"/>
      <c r="M78" s="77"/>
      <c r="N78" s="77"/>
      <c r="O78" s="77"/>
      <c r="P78" s="77"/>
      <c r="Q78" s="77"/>
      <c r="R78" s="77"/>
      <c r="S78" s="77"/>
      <c r="T78" s="77"/>
      <c r="U78" s="77"/>
      <c r="V78" s="77"/>
      <c r="W78" s="77"/>
      <c r="X78" s="77"/>
      <c r="Y78" s="77"/>
      <c r="Z78" s="77"/>
      <c r="AA78" s="77"/>
      <c r="AB78" s="77"/>
      <c r="AC78" s="77"/>
      <c r="AD78" s="77"/>
      <c r="AE78" s="77"/>
      <c r="AF78" s="77"/>
      <c r="AG78" s="77"/>
      <c r="AH78" s="77"/>
      <c r="AI78" s="77"/>
      <c r="AJ78" s="77"/>
      <c r="AK78" s="77"/>
      <c r="AL78" s="77"/>
      <c r="AM78" s="77"/>
      <c r="AN78" s="77"/>
      <c r="AO78" s="77"/>
      <c r="AP78" s="77"/>
      <c r="AQ78" s="77"/>
      <c r="AR78" s="77"/>
      <c r="AS78" s="77"/>
      <c r="AT78" s="77"/>
      <c r="AU78" s="77"/>
      <c r="AV78" s="77"/>
      <c r="AW78" s="77"/>
      <c r="AX78" s="77"/>
      <c r="AY78" s="77"/>
      <c r="AZ78" s="77"/>
      <c r="BA78" s="77"/>
      <c r="BB78" s="77"/>
      <c r="BC78" s="77"/>
      <c r="BD78" s="77"/>
      <c r="BE78" s="77"/>
      <c r="BF78" s="77"/>
      <c r="BG78" s="77"/>
      <c r="BH78" s="77"/>
      <c r="BI78" s="77"/>
      <c r="BJ78" s="72"/>
      <c r="BK78" s="56"/>
    </row>
    <row r="79" spans="2:63" ht="63" customHeight="1" x14ac:dyDescent="0.4">
      <c r="B79" s="31" t="s">
        <v>160</v>
      </c>
      <c r="C79" s="31" t="s">
        <v>379</v>
      </c>
      <c r="D79" s="70"/>
      <c r="E79" s="5"/>
      <c r="F79" s="5"/>
      <c r="G79" s="5"/>
      <c r="H79" s="5"/>
      <c r="I79" s="5"/>
      <c r="J79" s="68"/>
      <c r="K79" s="5"/>
      <c r="L79" s="68"/>
      <c r="M79" s="5"/>
      <c r="N79" s="68"/>
      <c r="O79" s="68"/>
      <c r="P79" s="68"/>
      <c r="Q79" s="5"/>
      <c r="R79" s="5"/>
      <c r="S79" s="5"/>
      <c r="T79" s="5"/>
      <c r="U79" s="5"/>
      <c r="V79" s="5"/>
      <c r="W79" s="5"/>
      <c r="X79" s="5"/>
      <c r="Y79" s="5"/>
      <c r="Z79" s="68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6"/>
      <c r="BK79" s="56"/>
    </row>
    <row r="80" spans="2:63" ht="21" x14ac:dyDescent="0.4">
      <c r="B80" s="30"/>
      <c r="C80" s="30"/>
      <c r="D80" s="70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7"/>
      <c r="AN80" s="7"/>
      <c r="AO80" s="7"/>
      <c r="AP80" s="7"/>
      <c r="AQ80" s="7"/>
      <c r="AR80" s="7"/>
      <c r="AS80" s="7"/>
      <c r="AT80" s="7"/>
      <c r="AU80" s="7"/>
      <c r="AV80" s="7"/>
      <c r="AW80" s="7"/>
      <c r="AX80" s="7"/>
      <c r="AY80" s="7"/>
      <c r="AZ80" s="7"/>
      <c r="BA80" s="7"/>
      <c r="BB80" s="7"/>
      <c r="BC80" s="7"/>
      <c r="BD80" s="7"/>
      <c r="BE80" s="7"/>
      <c r="BF80" s="7"/>
      <c r="BG80" s="7"/>
      <c r="BH80" s="7"/>
      <c r="BI80" s="7"/>
      <c r="BJ80" s="8"/>
      <c r="BK80" s="56"/>
    </row>
    <row r="81" spans="2:63" ht="21" x14ac:dyDescent="0.4">
      <c r="B81" s="30"/>
      <c r="C81" s="30"/>
      <c r="D81" s="70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7"/>
      <c r="AN81" s="7"/>
      <c r="AO81" s="7"/>
      <c r="AP81" s="7"/>
      <c r="AQ81" s="7"/>
      <c r="AR81" s="7"/>
      <c r="AS81" s="7"/>
      <c r="AT81" s="7"/>
      <c r="AU81" s="7"/>
      <c r="AV81" s="7"/>
      <c r="AW81" s="7"/>
      <c r="AX81" s="7"/>
      <c r="AY81" s="7"/>
      <c r="AZ81" s="7"/>
      <c r="BA81" s="7"/>
      <c r="BB81" s="7"/>
      <c r="BC81" s="7"/>
      <c r="BD81" s="7"/>
      <c r="BE81" s="7"/>
      <c r="BF81" s="7"/>
      <c r="BG81" s="7"/>
      <c r="BH81" s="7"/>
      <c r="BI81" s="7"/>
      <c r="BJ81" s="8"/>
      <c r="BK81" s="56"/>
    </row>
    <row r="82" spans="2:63" ht="21" x14ac:dyDescent="0.4">
      <c r="B82" s="30"/>
      <c r="C82" s="30"/>
      <c r="D82" s="70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7"/>
      <c r="AN82" s="7"/>
      <c r="AO82" s="7"/>
      <c r="AP82" s="7"/>
      <c r="AQ82" s="7"/>
      <c r="AR82" s="7"/>
      <c r="AS82" s="7"/>
      <c r="AT82" s="7"/>
      <c r="AU82" s="7"/>
      <c r="AV82" s="7"/>
      <c r="AW82" s="7"/>
      <c r="AX82" s="7"/>
      <c r="AY82" s="7"/>
      <c r="AZ82" s="7"/>
      <c r="BA82" s="7"/>
      <c r="BB82" s="7"/>
      <c r="BC82" s="7"/>
      <c r="BD82" s="7"/>
      <c r="BE82" s="7"/>
      <c r="BF82" s="7"/>
      <c r="BG82" s="7"/>
      <c r="BH82" s="7"/>
      <c r="BI82" s="7"/>
      <c r="BJ82" s="8"/>
      <c r="BK82" s="56"/>
    </row>
    <row r="83" spans="2:63" ht="21" x14ac:dyDescent="0.4">
      <c r="B83" s="30"/>
      <c r="C83" s="30"/>
      <c r="D83" s="70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69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7"/>
      <c r="AN83" s="7"/>
      <c r="AO83" s="7"/>
      <c r="AP83" s="7"/>
      <c r="AQ83" s="7"/>
      <c r="AR83" s="7"/>
      <c r="AS83" s="7"/>
      <c r="AT83" s="7"/>
      <c r="AU83" s="7"/>
      <c r="AV83" s="7"/>
      <c r="AW83" s="7"/>
      <c r="AX83" s="7"/>
      <c r="AY83" s="7"/>
      <c r="AZ83" s="7"/>
      <c r="BA83" s="7"/>
      <c r="BB83" s="7"/>
      <c r="BC83" s="7"/>
      <c r="BD83" s="7"/>
      <c r="BE83" s="7"/>
      <c r="BF83" s="7"/>
      <c r="BG83" s="7"/>
      <c r="BH83" s="7"/>
      <c r="BI83" s="7"/>
      <c r="BJ83" s="8"/>
      <c r="BK83" s="56"/>
    </row>
    <row r="84" spans="2:63" ht="21" x14ac:dyDescent="0.4">
      <c r="B84" s="30"/>
      <c r="C84" s="30"/>
      <c r="D84" s="70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7"/>
      <c r="AM84" s="7"/>
      <c r="AN84" s="7"/>
      <c r="AO84" s="7"/>
      <c r="AP84" s="7"/>
      <c r="AQ84" s="7"/>
      <c r="AR84" s="7"/>
      <c r="AS84" s="7"/>
      <c r="AT84" s="7"/>
      <c r="AU84" s="7"/>
      <c r="AV84" s="7"/>
      <c r="AW84" s="7"/>
      <c r="AX84" s="7"/>
      <c r="AY84" s="7"/>
      <c r="AZ84" s="7"/>
      <c r="BA84" s="7"/>
      <c r="BB84" s="7"/>
      <c r="BC84" s="7"/>
      <c r="BD84" s="7"/>
      <c r="BE84" s="7"/>
      <c r="BF84" s="7"/>
      <c r="BG84" s="7"/>
      <c r="BH84" s="7"/>
      <c r="BI84" s="7"/>
      <c r="BJ84" s="8"/>
      <c r="BK84" s="56"/>
    </row>
    <row r="85" spans="2:63" ht="21" x14ac:dyDescent="0.4">
      <c r="B85" s="30"/>
      <c r="C85" s="30"/>
      <c r="D85" s="70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7"/>
      <c r="AN85" s="7"/>
      <c r="AO85" s="7"/>
      <c r="AP85" s="7"/>
      <c r="AQ85" s="7"/>
      <c r="AR85" s="7"/>
      <c r="AS85" s="7"/>
      <c r="AT85" s="7"/>
      <c r="AU85" s="7"/>
      <c r="AV85" s="7"/>
      <c r="AW85" s="7"/>
      <c r="AX85" s="7"/>
      <c r="AY85" s="7"/>
      <c r="AZ85" s="7"/>
      <c r="BA85" s="7"/>
      <c r="BB85" s="7"/>
      <c r="BC85" s="7"/>
      <c r="BD85" s="7"/>
      <c r="BE85" s="7"/>
      <c r="BF85" s="7"/>
      <c r="BG85" s="7"/>
      <c r="BH85" s="7"/>
      <c r="BI85" s="7"/>
      <c r="BJ85" s="8"/>
      <c r="BK85" s="56"/>
    </row>
    <row r="86" spans="2:63" ht="21" x14ac:dyDescent="0.4">
      <c r="B86" s="30"/>
      <c r="C86" s="30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7"/>
      <c r="AN86" s="7"/>
      <c r="AO86" s="7"/>
      <c r="AP86" s="7"/>
      <c r="AQ86" s="7"/>
      <c r="AR86" s="7"/>
      <c r="AS86" s="7"/>
      <c r="AT86" s="7"/>
      <c r="AU86" s="7"/>
      <c r="AV86" s="7"/>
      <c r="AW86" s="7"/>
      <c r="AX86" s="7"/>
      <c r="AY86" s="7"/>
      <c r="AZ86" s="7"/>
      <c r="BA86" s="7"/>
      <c r="BB86" s="7"/>
      <c r="BC86" s="7"/>
      <c r="BD86" s="7"/>
      <c r="BE86" s="7"/>
      <c r="BF86" s="7"/>
      <c r="BG86" s="7"/>
      <c r="BH86" s="7"/>
      <c r="BI86" s="7"/>
      <c r="BJ86" s="8"/>
      <c r="BK86" s="56"/>
    </row>
    <row r="87" spans="2:63" ht="21" x14ac:dyDescent="0.4">
      <c r="B87" s="30"/>
      <c r="C87" s="30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  <c r="AL87" s="7"/>
      <c r="AM87" s="7"/>
      <c r="AN87" s="7"/>
      <c r="AO87" s="7"/>
      <c r="AP87" s="7"/>
      <c r="AQ87" s="7"/>
      <c r="AR87" s="7"/>
      <c r="AS87" s="7"/>
      <c r="AT87" s="7"/>
      <c r="AU87" s="7"/>
      <c r="AV87" s="7"/>
      <c r="AW87" s="7"/>
      <c r="AX87" s="7"/>
      <c r="AY87" s="7"/>
      <c r="AZ87" s="7"/>
      <c r="BA87" s="7"/>
      <c r="BB87" s="7"/>
      <c r="BC87" s="7"/>
      <c r="BD87" s="7"/>
      <c r="BE87" s="7"/>
      <c r="BF87" s="7"/>
      <c r="BG87" s="7"/>
      <c r="BH87" s="7"/>
      <c r="BI87" s="7"/>
      <c r="BJ87" s="8"/>
      <c r="BK87" s="56"/>
    </row>
    <row r="88" spans="2:63" ht="21" x14ac:dyDescent="0.4">
      <c r="B88" s="30"/>
      <c r="C88" s="30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7"/>
      <c r="AL88" s="7"/>
      <c r="AM88" s="7"/>
      <c r="AN88" s="7"/>
      <c r="AO88" s="7"/>
      <c r="AP88" s="7"/>
      <c r="AQ88" s="7"/>
      <c r="AR88" s="7"/>
      <c r="AS88" s="7"/>
      <c r="AT88" s="7"/>
      <c r="AU88" s="7"/>
      <c r="AV88" s="7"/>
      <c r="AW88" s="7"/>
      <c r="AX88" s="7"/>
      <c r="AY88" s="7"/>
      <c r="AZ88" s="7"/>
      <c r="BA88" s="7"/>
      <c r="BB88" s="7"/>
      <c r="BC88" s="7"/>
      <c r="BD88" s="7"/>
      <c r="BE88" s="7"/>
      <c r="BF88" s="7"/>
      <c r="BG88" s="7"/>
      <c r="BH88" s="7"/>
      <c r="BI88" s="7"/>
      <c r="BJ88" s="8"/>
      <c r="BK88" s="56"/>
    </row>
    <row r="89" spans="2:63" ht="21.6" thickBot="1" x14ac:dyDescent="0.45">
      <c r="B89" s="32"/>
      <c r="C89" s="32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7"/>
      <c r="AL89" s="7"/>
      <c r="AM89" s="7"/>
      <c r="AN89" s="7"/>
      <c r="AO89" s="7"/>
      <c r="AP89" s="7"/>
      <c r="AQ89" s="7"/>
      <c r="AR89" s="7"/>
      <c r="AS89" s="7"/>
      <c r="AT89" s="7"/>
      <c r="AU89" s="7"/>
      <c r="AV89" s="7"/>
      <c r="AW89" s="7"/>
      <c r="AX89" s="7"/>
      <c r="AY89" s="7"/>
      <c r="AZ89" s="7"/>
      <c r="BA89" s="7"/>
      <c r="BB89" s="7"/>
      <c r="BC89" s="7"/>
      <c r="BD89" s="7"/>
      <c r="BE89" s="7"/>
      <c r="BF89" s="7"/>
      <c r="BG89" s="7"/>
      <c r="BH89" s="7"/>
      <c r="BI89" s="7"/>
      <c r="BJ89" s="8"/>
      <c r="BK89" s="56">
        <v>1</v>
      </c>
    </row>
    <row r="90" spans="2:63" ht="57" customHeight="1" x14ac:dyDescent="0.4">
      <c r="B90" s="31" t="s">
        <v>161</v>
      </c>
      <c r="C90" s="31" t="s">
        <v>380</v>
      </c>
      <c r="D90" s="52" t="s">
        <v>301</v>
      </c>
      <c r="E90" s="53" t="s">
        <v>20</v>
      </c>
      <c r="F90" s="38"/>
      <c r="G90" s="38"/>
      <c r="H90" s="38"/>
      <c r="I90" s="38"/>
      <c r="J90" s="38"/>
      <c r="K90" s="38"/>
      <c r="L90" s="82">
        <v>383162526.56</v>
      </c>
      <c r="M90" s="82">
        <v>288308429.44</v>
      </c>
      <c r="N90" s="82">
        <v>291263675.66000003</v>
      </c>
      <c r="O90" s="82">
        <v>1083646531.6800001</v>
      </c>
      <c r="P90" s="82">
        <v>1083646531.6800001</v>
      </c>
      <c r="Q90" s="38"/>
      <c r="R90" s="38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  <c r="AF90" s="38"/>
      <c r="AG90" s="38"/>
      <c r="AH90" s="38"/>
      <c r="AI90" s="38"/>
      <c r="AJ90" s="38"/>
      <c r="AK90" s="9"/>
      <c r="AL90" s="9"/>
      <c r="AM90" s="9"/>
      <c r="AN90" s="9"/>
      <c r="AO90" s="9"/>
      <c r="AP90" s="38"/>
      <c r="AQ90" s="38"/>
      <c r="AR90" s="38"/>
      <c r="AS90" s="38"/>
      <c r="AT90" s="38"/>
      <c r="AU90" s="38"/>
      <c r="AV90" s="38"/>
      <c r="AW90" s="38"/>
      <c r="AX90" s="38"/>
      <c r="AY90" s="38"/>
      <c r="AZ90" s="38"/>
      <c r="BA90" s="38"/>
      <c r="BB90" s="38"/>
      <c r="BC90" s="38"/>
      <c r="BD90" s="38"/>
      <c r="BE90" s="38"/>
      <c r="BF90" s="38"/>
      <c r="BG90" s="38"/>
      <c r="BH90" s="38"/>
      <c r="BI90" s="38"/>
      <c r="BJ90" s="21"/>
      <c r="BK90" s="56">
        <v>0</v>
      </c>
    </row>
    <row r="91" spans="2:63" ht="63" x14ac:dyDescent="0.4">
      <c r="B91" s="30"/>
      <c r="C91" s="30"/>
      <c r="D91" s="42"/>
      <c r="E91" s="46" t="s">
        <v>21</v>
      </c>
      <c r="F91" s="40"/>
      <c r="G91" s="40"/>
      <c r="H91" s="40"/>
      <c r="I91" s="40"/>
      <c r="J91" s="40"/>
      <c r="K91" s="40"/>
      <c r="L91" s="83">
        <v>316076974.56999999</v>
      </c>
      <c r="M91" s="83">
        <v>239962388</v>
      </c>
      <c r="N91" s="83">
        <v>343139252.31999999</v>
      </c>
      <c r="O91" s="83">
        <v>1100070170.45</v>
      </c>
      <c r="P91" s="83">
        <v>1100070170.45</v>
      </c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  <c r="AE91" s="40"/>
      <c r="AF91" s="40"/>
      <c r="AG91" s="40"/>
      <c r="AH91" s="40"/>
      <c r="AI91" s="40"/>
      <c r="AJ91" s="40"/>
      <c r="AK91" s="10"/>
      <c r="AL91" s="10"/>
      <c r="AM91" s="10"/>
      <c r="AN91" s="10"/>
      <c r="AO91" s="10"/>
      <c r="AP91" s="40"/>
      <c r="AQ91" s="40"/>
      <c r="AR91" s="40"/>
      <c r="AS91" s="40"/>
      <c r="AT91" s="40"/>
      <c r="AU91" s="40"/>
      <c r="AV91" s="40"/>
      <c r="AW91" s="40"/>
      <c r="AX91" s="40"/>
      <c r="AY91" s="40"/>
      <c r="AZ91" s="40"/>
      <c r="BA91" s="40"/>
      <c r="BB91" s="40"/>
      <c r="BC91" s="40"/>
      <c r="BD91" s="40"/>
      <c r="BE91" s="40"/>
      <c r="BF91" s="40"/>
      <c r="BG91" s="40"/>
      <c r="BH91" s="40"/>
      <c r="BI91" s="40"/>
      <c r="BJ91" s="22"/>
      <c r="BK91" s="56">
        <v>0</v>
      </c>
    </row>
    <row r="92" spans="2:63" ht="42" x14ac:dyDescent="0.4">
      <c r="B92" s="30"/>
      <c r="C92" s="30"/>
      <c r="D92" s="78"/>
      <c r="E92" s="46" t="s">
        <v>22</v>
      </c>
      <c r="F92" s="40"/>
      <c r="G92" s="40"/>
      <c r="H92" s="40"/>
      <c r="I92" s="40"/>
      <c r="J92" s="40"/>
      <c r="K92" s="40"/>
      <c r="L92" s="83">
        <v>1308480782.27</v>
      </c>
      <c r="M92" s="83">
        <v>1244401092.6900001</v>
      </c>
      <c r="N92" s="83">
        <v>1121937088.0999999</v>
      </c>
      <c r="O92" s="83">
        <v>1447422176.1700001</v>
      </c>
      <c r="P92" s="83">
        <v>1447422176.1700001</v>
      </c>
      <c r="Q92" s="40"/>
      <c r="R92" s="40"/>
      <c r="S92" s="40"/>
      <c r="T92" s="40"/>
      <c r="U92" s="40"/>
      <c r="V92" s="40"/>
      <c r="W92" s="40"/>
      <c r="X92" s="40"/>
      <c r="Y92" s="40"/>
      <c r="Z92" s="40"/>
      <c r="AA92" s="40"/>
      <c r="AB92" s="40"/>
      <c r="AC92" s="40"/>
      <c r="AD92" s="40"/>
      <c r="AE92" s="40"/>
      <c r="AF92" s="40"/>
      <c r="AG92" s="40"/>
      <c r="AH92" s="40"/>
      <c r="AI92" s="40"/>
      <c r="AJ92" s="40"/>
      <c r="AK92" s="10"/>
      <c r="AL92" s="10"/>
      <c r="AM92" s="10"/>
      <c r="AN92" s="10"/>
      <c r="AO92" s="10"/>
      <c r="AP92" s="40"/>
      <c r="AQ92" s="40"/>
      <c r="AR92" s="40"/>
      <c r="AS92" s="40"/>
      <c r="AT92" s="40"/>
      <c r="AU92" s="40"/>
      <c r="AV92" s="40"/>
      <c r="AW92" s="40"/>
      <c r="AX92" s="40"/>
      <c r="AY92" s="40"/>
      <c r="AZ92" s="40"/>
      <c r="BA92" s="40"/>
      <c r="BB92" s="40"/>
      <c r="BC92" s="40"/>
      <c r="BD92" s="40"/>
      <c r="BE92" s="40"/>
      <c r="BF92" s="40"/>
      <c r="BG92" s="40"/>
      <c r="BH92" s="40"/>
      <c r="BI92" s="40"/>
      <c r="BJ92" s="22"/>
      <c r="BK92" s="56">
        <v>0</v>
      </c>
    </row>
    <row r="93" spans="2:63" ht="63" x14ac:dyDescent="0.4">
      <c r="B93" s="30"/>
      <c r="C93" s="30"/>
      <c r="D93" s="48" t="s">
        <v>302</v>
      </c>
      <c r="E93" s="46" t="s">
        <v>23</v>
      </c>
      <c r="F93" s="40"/>
      <c r="G93" s="40"/>
      <c r="H93" s="40"/>
      <c r="I93" s="40"/>
      <c r="J93" s="40"/>
      <c r="K93" s="40"/>
      <c r="L93" s="83"/>
      <c r="M93" s="83"/>
      <c r="N93" s="83"/>
      <c r="O93" s="83"/>
      <c r="P93" s="83"/>
      <c r="Q93" s="40"/>
      <c r="R93" s="40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  <c r="AE93" s="40"/>
      <c r="AF93" s="40"/>
      <c r="AG93" s="40"/>
      <c r="AH93" s="40"/>
      <c r="AI93" s="40"/>
      <c r="AJ93" s="40"/>
      <c r="AK93" s="10"/>
      <c r="AL93" s="10"/>
      <c r="AM93" s="10"/>
      <c r="AN93" s="10"/>
      <c r="AO93" s="10"/>
      <c r="AP93" s="40"/>
      <c r="AQ93" s="40"/>
      <c r="AR93" s="40"/>
      <c r="AS93" s="40"/>
      <c r="AT93" s="40"/>
      <c r="AU93" s="40"/>
      <c r="AV93" s="40"/>
      <c r="AW93" s="40"/>
      <c r="AX93" s="40"/>
      <c r="AY93" s="40"/>
      <c r="AZ93" s="40"/>
      <c r="BA93" s="40"/>
      <c r="BB93" s="40"/>
      <c r="BC93" s="40"/>
      <c r="BD93" s="40"/>
      <c r="BE93" s="40"/>
      <c r="BF93" s="40"/>
      <c r="BG93" s="40"/>
      <c r="BH93" s="40"/>
      <c r="BI93" s="40"/>
      <c r="BJ93" s="22"/>
      <c r="BK93" s="56">
        <v>0</v>
      </c>
    </row>
    <row r="94" spans="2:63" ht="63" x14ac:dyDescent="0.4">
      <c r="B94" s="30"/>
      <c r="C94" s="30"/>
      <c r="D94" s="42"/>
      <c r="E94" s="46" t="s">
        <v>24</v>
      </c>
      <c r="F94" s="40"/>
      <c r="G94" s="40"/>
      <c r="H94" s="40"/>
      <c r="I94" s="40"/>
      <c r="J94" s="40"/>
      <c r="K94" s="40"/>
      <c r="L94" s="83"/>
      <c r="M94" s="83"/>
      <c r="N94" s="83"/>
      <c r="O94" s="83"/>
      <c r="P94" s="83"/>
      <c r="Q94" s="40"/>
      <c r="R94" s="40"/>
      <c r="S94" s="40"/>
      <c r="T94" s="40"/>
      <c r="U94" s="40"/>
      <c r="V94" s="40"/>
      <c r="W94" s="40"/>
      <c r="X94" s="40"/>
      <c r="Y94" s="40"/>
      <c r="Z94" s="40"/>
      <c r="AA94" s="40"/>
      <c r="AB94" s="40"/>
      <c r="AC94" s="40"/>
      <c r="AD94" s="40"/>
      <c r="AE94" s="40"/>
      <c r="AF94" s="40"/>
      <c r="AG94" s="40"/>
      <c r="AH94" s="40"/>
      <c r="AI94" s="40"/>
      <c r="AJ94" s="40"/>
      <c r="AK94" s="10"/>
      <c r="AL94" s="10"/>
      <c r="AM94" s="10"/>
      <c r="AN94" s="10"/>
      <c r="AO94" s="10"/>
      <c r="AP94" s="40"/>
      <c r="AQ94" s="40"/>
      <c r="AR94" s="40"/>
      <c r="AS94" s="40"/>
      <c r="AT94" s="40"/>
      <c r="AU94" s="40"/>
      <c r="AV94" s="40"/>
      <c r="AW94" s="40"/>
      <c r="AX94" s="40"/>
      <c r="AY94" s="40"/>
      <c r="AZ94" s="40"/>
      <c r="BA94" s="40"/>
      <c r="BB94" s="40"/>
      <c r="BC94" s="40"/>
      <c r="BD94" s="40"/>
      <c r="BE94" s="40"/>
      <c r="BF94" s="40"/>
      <c r="BG94" s="40"/>
      <c r="BH94" s="40"/>
      <c r="BI94" s="40"/>
      <c r="BJ94" s="22"/>
      <c r="BK94" s="56">
        <v>0</v>
      </c>
    </row>
    <row r="95" spans="2:63" ht="42" x14ac:dyDescent="0.4">
      <c r="B95" s="30"/>
      <c r="C95" s="30"/>
      <c r="D95" s="78"/>
      <c r="E95" s="46" t="s">
        <v>25</v>
      </c>
      <c r="F95" s="40"/>
      <c r="G95" s="40"/>
      <c r="H95" s="40"/>
      <c r="I95" s="40"/>
      <c r="J95" s="40"/>
      <c r="K95" s="40"/>
      <c r="L95" s="83"/>
      <c r="M95" s="83"/>
      <c r="N95" s="83"/>
      <c r="O95" s="83"/>
      <c r="P95" s="83"/>
      <c r="Q95" s="40"/>
      <c r="R95" s="40"/>
      <c r="S95" s="40"/>
      <c r="T95" s="40"/>
      <c r="U95" s="40"/>
      <c r="V95" s="40"/>
      <c r="W95" s="40"/>
      <c r="X95" s="40"/>
      <c r="Y95" s="40"/>
      <c r="Z95" s="40"/>
      <c r="AA95" s="40"/>
      <c r="AB95" s="40"/>
      <c r="AC95" s="40"/>
      <c r="AD95" s="40"/>
      <c r="AE95" s="40"/>
      <c r="AF95" s="40"/>
      <c r="AG95" s="40"/>
      <c r="AH95" s="40"/>
      <c r="AI95" s="40"/>
      <c r="AJ95" s="40"/>
      <c r="AK95" s="10"/>
      <c r="AL95" s="10"/>
      <c r="AM95" s="10"/>
      <c r="AN95" s="10"/>
      <c r="AO95" s="10"/>
      <c r="AP95" s="40"/>
      <c r="AQ95" s="40"/>
      <c r="AR95" s="40"/>
      <c r="AS95" s="40"/>
      <c r="AT95" s="40"/>
      <c r="AU95" s="40"/>
      <c r="AV95" s="40"/>
      <c r="AW95" s="40"/>
      <c r="AX95" s="40"/>
      <c r="AY95" s="40"/>
      <c r="AZ95" s="40"/>
      <c r="BA95" s="40"/>
      <c r="BB95" s="40"/>
      <c r="BC95" s="40"/>
      <c r="BD95" s="40"/>
      <c r="BE95" s="40"/>
      <c r="BF95" s="40"/>
      <c r="BG95" s="40"/>
      <c r="BH95" s="40"/>
      <c r="BI95" s="40"/>
      <c r="BJ95" s="22"/>
      <c r="BK95" s="56">
        <v>0</v>
      </c>
    </row>
    <row r="96" spans="2:63" ht="63" x14ac:dyDescent="0.4">
      <c r="B96" s="30"/>
      <c r="C96" s="30"/>
      <c r="D96" s="39" t="s">
        <v>303</v>
      </c>
      <c r="E96" s="46" t="s">
        <v>26</v>
      </c>
      <c r="F96" s="40"/>
      <c r="G96" s="40"/>
      <c r="H96" s="40"/>
      <c r="I96" s="40"/>
      <c r="J96" s="40"/>
      <c r="K96" s="40"/>
      <c r="L96" s="83"/>
      <c r="M96" s="83"/>
      <c r="N96" s="83"/>
      <c r="O96" s="83"/>
      <c r="P96" s="83"/>
      <c r="Q96" s="40"/>
      <c r="R96" s="40"/>
      <c r="S96" s="40"/>
      <c r="T96" s="40"/>
      <c r="U96" s="40"/>
      <c r="V96" s="40"/>
      <c r="W96" s="40"/>
      <c r="X96" s="40"/>
      <c r="Y96" s="40"/>
      <c r="Z96" s="40"/>
      <c r="AA96" s="40"/>
      <c r="AB96" s="40"/>
      <c r="AC96" s="40"/>
      <c r="AD96" s="40"/>
      <c r="AE96" s="40"/>
      <c r="AF96" s="40"/>
      <c r="AG96" s="40"/>
      <c r="AH96" s="40"/>
      <c r="AI96" s="40"/>
      <c r="AJ96" s="40"/>
      <c r="AK96" s="10"/>
      <c r="AL96" s="10"/>
      <c r="AM96" s="10"/>
      <c r="AN96" s="10"/>
      <c r="AO96" s="10"/>
      <c r="AP96" s="40"/>
      <c r="AQ96" s="40"/>
      <c r="AR96" s="40"/>
      <c r="AS96" s="40"/>
      <c r="AT96" s="40"/>
      <c r="AU96" s="40"/>
      <c r="AV96" s="40"/>
      <c r="AW96" s="40"/>
      <c r="AX96" s="40"/>
      <c r="AY96" s="40"/>
      <c r="AZ96" s="40"/>
      <c r="BA96" s="40"/>
      <c r="BB96" s="40"/>
      <c r="BC96" s="40"/>
      <c r="BD96" s="40"/>
      <c r="BE96" s="40"/>
      <c r="BF96" s="40"/>
      <c r="BG96" s="40"/>
      <c r="BH96" s="40"/>
      <c r="BI96" s="40"/>
      <c r="BJ96" s="22"/>
      <c r="BK96" s="56"/>
    </row>
    <row r="97" spans="2:63" ht="42" x14ac:dyDescent="0.4">
      <c r="B97" s="30"/>
      <c r="C97" s="30"/>
      <c r="D97" s="48" t="s">
        <v>304</v>
      </c>
      <c r="E97" s="49" t="s">
        <v>27</v>
      </c>
      <c r="F97" s="40"/>
      <c r="G97" s="40"/>
      <c r="H97" s="40"/>
      <c r="I97" s="40"/>
      <c r="J97" s="40"/>
      <c r="K97" s="40"/>
      <c r="L97" s="83"/>
      <c r="M97" s="83"/>
      <c r="N97" s="83"/>
      <c r="O97" s="83"/>
      <c r="P97" s="83"/>
      <c r="Q97" s="40"/>
      <c r="R97" s="40"/>
      <c r="S97" s="40"/>
      <c r="T97" s="40"/>
      <c r="U97" s="40"/>
      <c r="V97" s="40"/>
      <c r="W97" s="40"/>
      <c r="X97" s="40"/>
      <c r="Y97" s="40"/>
      <c r="Z97" s="40"/>
      <c r="AA97" s="40"/>
      <c r="AB97" s="40"/>
      <c r="AC97" s="40"/>
      <c r="AD97" s="40"/>
      <c r="AE97" s="40"/>
      <c r="AF97" s="40"/>
      <c r="AG97" s="40"/>
      <c r="AH97" s="40"/>
      <c r="AI97" s="40"/>
      <c r="AJ97" s="40"/>
      <c r="AK97" s="10"/>
      <c r="AL97" s="10"/>
      <c r="AM97" s="10"/>
      <c r="AN97" s="10"/>
      <c r="AO97" s="10"/>
      <c r="AP97" s="40"/>
      <c r="AQ97" s="40"/>
      <c r="AR97" s="40"/>
      <c r="AS97" s="40"/>
      <c r="AT97" s="40"/>
      <c r="AU97" s="40"/>
      <c r="AV97" s="40"/>
      <c r="AW97" s="40"/>
      <c r="AX97" s="40"/>
      <c r="AY97" s="40"/>
      <c r="AZ97" s="40"/>
      <c r="BA97" s="40"/>
      <c r="BB97" s="40"/>
      <c r="BC97" s="40"/>
      <c r="BD97" s="40"/>
      <c r="BE97" s="40"/>
      <c r="BF97" s="40"/>
      <c r="BG97" s="40"/>
      <c r="BH97" s="40"/>
      <c r="BI97" s="40"/>
      <c r="BJ97" s="22"/>
      <c r="BK97" s="56">
        <v>0</v>
      </c>
    </row>
    <row r="98" spans="2:63" ht="126.6" thickBot="1" x14ac:dyDescent="0.45">
      <c r="B98" s="32"/>
      <c r="C98" s="32"/>
      <c r="D98" s="79" t="s">
        <v>305</v>
      </c>
      <c r="E98" s="79" t="s">
        <v>305</v>
      </c>
      <c r="F98" s="41"/>
      <c r="G98" s="41"/>
      <c r="H98" s="41"/>
      <c r="I98" s="41"/>
      <c r="J98" s="41"/>
      <c r="K98" s="41"/>
      <c r="L98" s="84"/>
      <c r="M98" s="84"/>
      <c r="N98" s="84"/>
      <c r="O98" s="84"/>
      <c r="P98" s="84"/>
      <c r="Q98" s="41"/>
      <c r="R98" s="41"/>
      <c r="S98" s="41"/>
      <c r="T98" s="41"/>
      <c r="U98" s="41"/>
      <c r="V98" s="41"/>
      <c r="W98" s="41"/>
      <c r="X98" s="41"/>
      <c r="Y98" s="41"/>
      <c r="Z98" s="41"/>
      <c r="AA98" s="41"/>
      <c r="AB98" s="41"/>
      <c r="AC98" s="41"/>
      <c r="AD98" s="41"/>
      <c r="AE98" s="41"/>
      <c r="AF98" s="41"/>
      <c r="AG98" s="41"/>
      <c r="AH98" s="41"/>
      <c r="AI98" s="41"/>
      <c r="AJ98" s="41"/>
      <c r="AK98" s="11"/>
      <c r="AL98" s="11"/>
      <c r="AM98" s="11"/>
      <c r="AN98" s="11"/>
      <c r="AO98" s="11"/>
      <c r="AP98" s="41"/>
      <c r="AQ98" s="41"/>
      <c r="AR98" s="41"/>
      <c r="AS98" s="41"/>
      <c r="AT98" s="41"/>
      <c r="AU98" s="41"/>
      <c r="AV98" s="41"/>
      <c r="AW98" s="41"/>
      <c r="AX98" s="41"/>
      <c r="AY98" s="41"/>
      <c r="AZ98" s="41"/>
      <c r="BA98" s="41"/>
      <c r="BB98" s="41"/>
      <c r="BC98" s="41"/>
      <c r="BD98" s="41"/>
      <c r="BE98" s="41"/>
      <c r="BF98" s="41"/>
      <c r="BG98" s="41"/>
      <c r="BH98" s="41"/>
      <c r="BI98" s="41"/>
      <c r="BJ98" s="23"/>
      <c r="BK98" s="56">
        <v>0</v>
      </c>
    </row>
    <row r="99" spans="2:63" ht="21" x14ac:dyDescent="0.4">
      <c r="B99" s="33" t="s">
        <v>162</v>
      </c>
      <c r="C99" s="33" t="s">
        <v>28</v>
      </c>
      <c r="D99" s="42" t="s">
        <v>29</v>
      </c>
      <c r="E99" s="43" t="s">
        <v>30</v>
      </c>
      <c r="F99" s="44"/>
      <c r="G99" s="38"/>
      <c r="H99" s="45"/>
      <c r="I99" s="45"/>
      <c r="J99" s="45"/>
      <c r="K99" s="45"/>
      <c r="L99" s="82">
        <v>1034128580</v>
      </c>
      <c r="M99" s="82">
        <v>986325617</v>
      </c>
      <c r="N99" s="82">
        <v>987659964</v>
      </c>
      <c r="O99" s="82">
        <v>1327346235</v>
      </c>
      <c r="P99" s="82">
        <v>4335460397</v>
      </c>
      <c r="Q99" s="38"/>
      <c r="R99" s="45"/>
      <c r="S99" s="45"/>
      <c r="T99" s="45"/>
      <c r="U99" s="45"/>
      <c r="V99" s="45"/>
      <c r="W99" s="45"/>
      <c r="X99" s="45"/>
      <c r="Y99" s="45"/>
      <c r="Z99" s="45"/>
      <c r="AA99" s="45"/>
      <c r="AB99" s="45"/>
      <c r="AC99" s="45"/>
      <c r="AD99" s="45"/>
      <c r="AE99" s="45"/>
      <c r="AF99" s="45"/>
      <c r="AG99" s="45"/>
      <c r="AH99" s="45"/>
      <c r="AI99" s="45"/>
      <c r="AJ99" s="45"/>
      <c r="AK99" s="9"/>
      <c r="AL99" s="9"/>
      <c r="AM99" s="9"/>
      <c r="AN99" s="9"/>
      <c r="AO99" s="9"/>
      <c r="AP99" s="38"/>
      <c r="AQ99" s="45"/>
      <c r="AR99" s="45"/>
      <c r="AS99" s="45"/>
      <c r="AT99" s="45"/>
      <c r="AU99" s="45"/>
      <c r="AV99" s="45"/>
      <c r="AW99" s="45"/>
      <c r="AX99" s="45"/>
      <c r="AY99" s="45"/>
      <c r="AZ99" s="45"/>
      <c r="BA99" s="45"/>
      <c r="BB99" s="45"/>
      <c r="BC99" s="45"/>
      <c r="BD99" s="45"/>
      <c r="BE99" s="45"/>
      <c r="BF99" s="45"/>
      <c r="BG99" s="45"/>
      <c r="BH99" s="45"/>
      <c r="BI99" s="45"/>
      <c r="BJ99" s="24"/>
      <c r="BK99" s="56">
        <v>0</v>
      </c>
    </row>
    <row r="100" spans="2:63" ht="42" x14ac:dyDescent="0.4">
      <c r="B100" s="34"/>
      <c r="C100" s="34"/>
      <c r="D100" s="59"/>
      <c r="E100" s="46" t="s">
        <v>31</v>
      </c>
      <c r="F100" s="47"/>
      <c r="G100" s="40"/>
      <c r="H100" s="40"/>
      <c r="I100" s="40"/>
      <c r="J100" s="40"/>
      <c r="K100" s="40"/>
      <c r="L100" s="83"/>
      <c r="M100" s="83"/>
      <c r="N100" s="83"/>
      <c r="O100" s="83"/>
      <c r="P100" s="83"/>
      <c r="Q100" s="40"/>
      <c r="R100" s="40"/>
      <c r="S100" s="40"/>
      <c r="T100" s="40"/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  <c r="AE100" s="40"/>
      <c r="AF100" s="40"/>
      <c r="AG100" s="40"/>
      <c r="AH100" s="40"/>
      <c r="AI100" s="40"/>
      <c r="AJ100" s="40"/>
      <c r="AK100" s="10"/>
      <c r="AL100" s="10"/>
      <c r="AM100" s="10"/>
      <c r="AN100" s="10"/>
      <c r="AO100" s="10"/>
      <c r="AP100" s="40"/>
      <c r="AQ100" s="40"/>
      <c r="AR100" s="40"/>
      <c r="AS100" s="40"/>
      <c r="AT100" s="40"/>
      <c r="AU100" s="40"/>
      <c r="AV100" s="40"/>
      <c r="AW100" s="40"/>
      <c r="AX100" s="40"/>
      <c r="AY100" s="40"/>
      <c r="AZ100" s="40"/>
      <c r="BA100" s="40"/>
      <c r="BB100" s="40"/>
      <c r="BC100" s="40"/>
      <c r="BD100" s="40"/>
      <c r="BE100" s="40"/>
      <c r="BF100" s="40"/>
      <c r="BG100" s="40"/>
      <c r="BH100" s="40"/>
      <c r="BI100" s="40"/>
      <c r="BJ100" s="22"/>
      <c r="BK100" s="56">
        <v>0</v>
      </c>
    </row>
    <row r="101" spans="2:63" ht="42" x14ac:dyDescent="0.4">
      <c r="B101" s="34"/>
      <c r="C101" s="34"/>
      <c r="D101" s="59"/>
      <c r="E101" s="46" t="s">
        <v>32</v>
      </c>
      <c r="F101" s="47"/>
      <c r="G101" s="40"/>
      <c r="H101" s="40"/>
      <c r="I101" s="40"/>
      <c r="J101" s="40"/>
      <c r="K101" s="40"/>
      <c r="L101" s="83"/>
      <c r="M101" s="83"/>
      <c r="N101" s="83"/>
      <c r="O101" s="83"/>
      <c r="P101" s="83"/>
      <c r="Q101" s="40"/>
      <c r="R101" s="40"/>
      <c r="S101" s="40"/>
      <c r="T101" s="40"/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  <c r="AE101" s="40"/>
      <c r="AF101" s="40"/>
      <c r="AG101" s="40"/>
      <c r="AH101" s="40"/>
      <c r="AI101" s="40"/>
      <c r="AJ101" s="40"/>
      <c r="AK101" s="10"/>
      <c r="AL101" s="10"/>
      <c r="AM101" s="10"/>
      <c r="AN101" s="10"/>
      <c r="AO101" s="10"/>
      <c r="AP101" s="40"/>
      <c r="AQ101" s="40"/>
      <c r="AR101" s="40"/>
      <c r="AS101" s="40"/>
      <c r="AT101" s="40"/>
      <c r="AU101" s="40"/>
      <c r="AV101" s="40"/>
      <c r="AW101" s="40"/>
      <c r="AX101" s="40"/>
      <c r="AY101" s="40"/>
      <c r="AZ101" s="40"/>
      <c r="BA101" s="40"/>
      <c r="BB101" s="40"/>
      <c r="BC101" s="40"/>
      <c r="BD101" s="40"/>
      <c r="BE101" s="40"/>
      <c r="BF101" s="40"/>
      <c r="BG101" s="40"/>
      <c r="BH101" s="40"/>
      <c r="BI101" s="40"/>
      <c r="BJ101" s="22"/>
      <c r="BK101" s="56">
        <v>0</v>
      </c>
    </row>
    <row r="102" spans="2:63" ht="21" x14ac:dyDescent="0.4">
      <c r="B102" s="34"/>
      <c r="C102" s="34"/>
      <c r="D102" s="59"/>
      <c r="E102" s="46" t="s">
        <v>33</v>
      </c>
      <c r="F102" s="47"/>
      <c r="G102" s="40"/>
      <c r="H102" s="40"/>
      <c r="I102" s="40"/>
      <c r="J102" s="40"/>
      <c r="K102" s="40"/>
      <c r="L102" s="83">
        <v>1212073049</v>
      </c>
      <c r="M102" s="83">
        <v>585404601</v>
      </c>
      <c r="N102" s="83">
        <v>492195654</v>
      </c>
      <c r="O102" s="83">
        <v>471243788</v>
      </c>
      <c r="P102" s="83">
        <v>2760917092</v>
      </c>
      <c r="Q102" s="40"/>
      <c r="R102" s="40"/>
      <c r="S102" s="40"/>
      <c r="T102" s="40"/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  <c r="AE102" s="40"/>
      <c r="AF102" s="40"/>
      <c r="AG102" s="40"/>
      <c r="AH102" s="40"/>
      <c r="AI102" s="40"/>
      <c r="AJ102" s="40"/>
      <c r="AK102" s="10"/>
      <c r="AL102" s="10"/>
      <c r="AM102" s="10"/>
      <c r="AN102" s="10"/>
      <c r="AO102" s="10"/>
      <c r="AP102" s="40"/>
      <c r="AQ102" s="40"/>
      <c r="AR102" s="40"/>
      <c r="AS102" s="40"/>
      <c r="AT102" s="40"/>
      <c r="AU102" s="40"/>
      <c r="AV102" s="40"/>
      <c r="AW102" s="40"/>
      <c r="AX102" s="40"/>
      <c r="AY102" s="40"/>
      <c r="AZ102" s="40"/>
      <c r="BA102" s="40"/>
      <c r="BB102" s="40"/>
      <c r="BC102" s="40"/>
      <c r="BD102" s="40"/>
      <c r="BE102" s="40"/>
      <c r="BF102" s="40"/>
      <c r="BG102" s="40"/>
      <c r="BH102" s="40"/>
      <c r="BI102" s="40"/>
      <c r="BJ102" s="22"/>
      <c r="BK102" s="56">
        <v>0</v>
      </c>
    </row>
    <row r="103" spans="2:63" ht="21" x14ac:dyDescent="0.4">
      <c r="B103" s="34"/>
      <c r="C103" s="34"/>
      <c r="D103" s="59"/>
      <c r="E103" s="46" t="s">
        <v>34</v>
      </c>
      <c r="F103" s="47"/>
      <c r="G103" s="40"/>
      <c r="H103" s="40"/>
      <c r="I103" s="40"/>
      <c r="J103" s="40"/>
      <c r="K103" s="40"/>
      <c r="L103" s="83">
        <v>51139432</v>
      </c>
      <c r="M103" s="83">
        <v>44199078</v>
      </c>
      <c r="N103" s="83">
        <v>51479942</v>
      </c>
      <c r="O103" s="83">
        <v>42646810</v>
      </c>
      <c r="P103" s="83">
        <v>189465263</v>
      </c>
      <c r="Q103" s="40"/>
      <c r="R103" s="40"/>
      <c r="S103" s="40"/>
      <c r="T103" s="40"/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  <c r="AE103" s="40"/>
      <c r="AF103" s="40"/>
      <c r="AG103" s="40"/>
      <c r="AH103" s="40"/>
      <c r="AI103" s="40"/>
      <c r="AJ103" s="40"/>
      <c r="AK103" s="10"/>
      <c r="AL103" s="10"/>
      <c r="AM103" s="10"/>
      <c r="AN103" s="10"/>
      <c r="AO103" s="10"/>
      <c r="AP103" s="40"/>
      <c r="AQ103" s="40"/>
      <c r="AR103" s="40"/>
      <c r="AS103" s="40"/>
      <c r="AT103" s="40"/>
      <c r="AU103" s="40"/>
      <c r="AV103" s="40"/>
      <c r="AW103" s="40"/>
      <c r="AX103" s="40"/>
      <c r="AY103" s="40"/>
      <c r="AZ103" s="40"/>
      <c r="BA103" s="40"/>
      <c r="BB103" s="40"/>
      <c r="BC103" s="40"/>
      <c r="BD103" s="40"/>
      <c r="BE103" s="40"/>
      <c r="BF103" s="40"/>
      <c r="BG103" s="40"/>
      <c r="BH103" s="40"/>
      <c r="BI103" s="40"/>
      <c r="BJ103" s="22"/>
      <c r="BK103" s="56">
        <v>0</v>
      </c>
    </row>
    <row r="104" spans="2:63" ht="21" x14ac:dyDescent="0.4">
      <c r="B104" s="34"/>
      <c r="C104" s="34"/>
      <c r="D104" s="59"/>
      <c r="E104" s="46" t="s">
        <v>35</v>
      </c>
      <c r="F104" s="47"/>
      <c r="G104" s="40"/>
      <c r="H104" s="40"/>
      <c r="I104" s="40"/>
      <c r="J104" s="40"/>
      <c r="K104" s="40"/>
      <c r="L104" s="83">
        <v>1122782058</v>
      </c>
      <c r="M104" s="83">
        <v>1161068135</v>
      </c>
      <c r="N104" s="83">
        <v>1193734203</v>
      </c>
      <c r="O104" s="83">
        <v>1304550104</v>
      </c>
      <c r="P104" s="83">
        <v>4782134500</v>
      </c>
      <c r="Q104" s="40"/>
      <c r="R104" s="40"/>
      <c r="S104" s="40"/>
      <c r="T104" s="40"/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  <c r="AE104" s="40"/>
      <c r="AF104" s="40"/>
      <c r="AG104" s="40"/>
      <c r="AH104" s="40"/>
      <c r="AI104" s="40"/>
      <c r="AJ104" s="40"/>
      <c r="AK104" s="10"/>
      <c r="AL104" s="10"/>
      <c r="AM104" s="10"/>
      <c r="AN104" s="10"/>
      <c r="AO104" s="10"/>
      <c r="AP104" s="40"/>
      <c r="AQ104" s="40"/>
      <c r="AR104" s="40"/>
      <c r="AS104" s="40"/>
      <c r="AT104" s="40"/>
      <c r="AU104" s="40"/>
      <c r="AV104" s="40"/>
      <c r="AW104" s="40"/>
      <c r="AX104" s="40"/>
      <c r="AY104" s="40"/>
      <c r="AZ104" s="40"/>
      <c r="BA104" s="40"/>
      <c r="BB104" s="40"/>
      <c r="BC104" s="40"/>
      <c r="BD104" s="40"/>
      <c r="BE104" s="40"/>
      <c r="BF104" s="40"/>
      <c r="BG104" s="40"/>
      <c r="BH104" s="40"/>
      <c r="BI104" s="40"/>
      <c r="BJ104" s="22"/>
      <c r="BK104" s="56">
        <v>0</v>
      </c>
    </row>
    <row r="105" spans="2:63" ht="42" x14ac:dyDescent="0.4">
      <c r="B105" s="34"/>
      <c r="C105" s="34"/>
      <c r="D105" s="60"/>
      <c r="E105" s="46" t="s">
        <v>36</v>
      </c>
      <c r="F105" s="47"/>
      <c r="G105" s="40"/>
      <c r="H105" s="40"/>
      <c r="I105" s="40"/>
      <c r="J105" s="40"/>
      <c r="K105" s="40"/>
      <c r="L105" s="83"/>
      <c r="M105" s="83"/>
      <c r="N105" s="83"/>
      <c r="O105" s="83"/>
      <c r="P105" s="83"/>
      <c r="Q105" s="40"/>
      <c r="R105" s="40"/>
      <c r="S105" s="40"/>
      <c r="T105" s="40"/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  <c r="AE105" s="40"/>
      <c r="AF105" s="40"/>
      <c r="AG105" s="40"/>
      <c r="AH105" s="40"/>
      <c r="AI105" s="40"/>
      <c r="AJ105" s="40"/>
      <c r="AK105" s="10"/>
      <c r="AL105" s="10"/>
      <c r="AM105" s="10"/>
      <c r="AN105" s="10"/>
      <c r="AO105" s="10"/>
      <c r="AP105" s="40"/>
      <c r="AQ105" s="40"/>
      <c r="AR105" s="40"/>
      <c r="AS105" s="40"/>
      <c r="AT105" s="40"/>
      <c r="AU105" s="40"/>
      <c r="AV105" s="40"/>
      <c r="AW105" s="40"/>
      <c r="AX105" s="40"/>
      <c r="AY105" s="40"/>
      <c r="AZ105" s="40"/>
      <c r="BA105" s="40"/>
      <c r="BB105" s="40"/>
      <c r="BC105" s="40"/>
      <c r="BD105" s="40"/>
      <c r="BE105" s="40"/>
      <c r="BF105" s="40"/>
      <c r="BG105" s="40"/>
      <c r="BH105" s="40"/>
      <c r="BI105" s="40"/>
      <c r="BJ105" s="22"/>
      <c r="BK105" s="56">
        <v>0</v>
      </c>
    </row>
    <row r="106" spans="2:63" ht="42" x14ac:dyDescent="0.4">
      <c r="B106" s="34"/>
      <c r="C106" s="34"/>
      <c r="D106" s="48" t="s">
        <v>37</v>
      </c>
      <c r="E106" s="46" t="s">
        <v>38</v>
      </c>
      <c r="F106" s="47"/>
      <c r="G106" s="40"/>
      <c r="H106" s="40"/>
      <c r="I106" s="40"/>
      <c r="J106" s="40"/>
      <c r="K106" s="40"/>
      <c r="L106" s="83">
        <v>7524665676</v>
      </c>
      <c r="M106" s="83">
        <v>9936048842</v>
      </c>
      <c r="N106" s="83">
        <v>8631972052</v>
      </c>
      <c r="O106" s="83">
        <v>7633154278</v>
      </c>
      <c r="P106" s="83">
        <v>33725840848</v>
      </c>
      <c r="Q106" s="40"/>
      <c r="R106" s="40"/>
      <c r="S106" s="40"/>
      <c r="T106" s="40"/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  <c r="AE106" s="40"/>
      <c r="AF106" s="40"/>
      <c r="AG106" s="40"/>
      <c r="AH106" s="40"/>
      <c r="AI106" s="40"/>
      <c r="AJ106" s="40"/>
      <c r="AK106" s="10"/>
      <c r="AL106" s="10"/>
      <c r="AM106" s="10"/>
      <c r="AN106" s="10"/>
      <c r="AO106" s="10"/>
      <c r="AP106" s="40"/>
      <c r="AQ106" s="40"/>
      <c r="AR106" s="40"/>
      <c r="AS106" s="40"/>
      <c r="AT106" s="40"/>
      <c r="AU106" s="40"/>
      <c r="AV106" s="40"/>
      <c r="AW106" s="40"/>
      <c r="AX106" s="40"/>
      <c r="AY106" s="40"/>
      <c r="AZ106" s="40"/>
      <c r="BA106" s="40"/>
      <c r="BB106" s="40"/>
      <c r="BC106" s="40"/>
      <c r="BD106" s="40"/>
      <c r="BE106" s="40"/>
      <c r="BF106" s="40"/>
      <c r="BG106" s="40"/>
      <c r="BH106" s="40"/>
      <c r="BI106" s="40"/>
      <c r="BJ106" s="22"/>
      <c r="BK106" s="56">
        <v>0</v>
      </c>
    </row>
    <row r="107" spans="2:63" ht="42" x14ac:dyDescent="0.4">
      <c r="B107" s="34"/>
      <c r="C107" s="34"/>
      <c r="D107" s="59"/>
      <c r="E107" s="46" t="s">
        <v>39</v>
      </c>
      <c r="F107" s="47"/>
      <c r="G107" s="40"/>
      <c r="H107" s="40"/>
      <c r="I107" s="40"/>
      <c r="J107" s="40"/>
      <c r="K107" s="40"/>
      <c r="L107" s="83">
        <v>257506391</v>
      </c>
      <c r="M107" s="83">
        <v>401103743</v>
      </c>
      <c r="N107" s="83">
        <v>323764994</v>
      </c>
      <c r="O107" s="83">
        <v>250111127</v>
      </c>
      <c r="P107" s="83">
        <v>1232486255</v>
      </c>
      <c r="Q107" s="40"/>
      <c r="R107" s="40"/>
      <c r="S107" s="40"/>
      <c r="T107" s="40"/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  <c r="AE107" s="40"/>
      <c r="AF107" s="40"/>
      <c r="AG107" s="40"/>
      <c r="AH107" s="40"/>
      <c r="AI107" s="40"/>
      <c r="AJ107" s="40"/>
      <c r="AK107" s="10"/>
      <c r="AL107" s="10"/>
      <c r="AM107" s="10"/>
      <c r="AN107" s="10"/>
      <c r="AO107" s="10"/>
      <c r="AP107" s="40"/>
      <c r="AQ107" s="40"/>
      <c r="AR107" s="40"/>
      <c r="AS107" s="40"/>
      <c r="AT107" s="40"/>
      <c r="AU107" s="40"/>
      <c r="AV107" s="40"/>
      <c r="AW107" s="40"/>
      <c r="AX107" s="40"/>
      <c r="AY107" s="40"/>
      <c r="AZ107" s="40"/>
      <c r="BA107" s="40"/>
      <c r="BB107" s="40"/>
      <c r="BC107" s="40"/>
      <c r="BD107" s="40"/>
      <c r="BE107" s="40"/>
      <c r="BF107" s="40"/>
      <c r="BG107" s="40"/>
      <c r="BH107" s="40"/>
      <c r="BI107" s="40"/>
      <c r="BJ107" s="22"/>
      <c r="BK107" s="56">
        <v>0</v>
      </c>
    </row>
    <row r="108" spans="2:63" ht="42" x14ac:dyDescent="0.4">
      <c r="B108" s="34"/>
      <c r="C108" s="34"/>
      <c r="D108" s="59"/>
      <c r="E108" s="46" t="s">
        <v>40</v>
      </c>
      <c r="F108" s="47"/>
      <c r="G108" s="40"/>
      <c r="H108" s="40"/>
      <c r="I108" s="40"/>
      <c r="J108" s="40"/>
      <c r="K108" s="40"/>
      <c r="L108" s="83">
        <v>372221886</v>
      </c>
      <c r="M108" s="83">
        <v>477628391</v>
      </c>
      <c r="N108" s="83">
        <v>424140542</v>
      </c>
      <c r="O108" s="83">
        <v>437985915</v>
      </c>
      <c r="P108" s="83">
        <v>1711976734</v>
      </c>
      <c r="Q108" s="40"/>
      <c r="R108" s="40"/>
      <c r="S108" s="40"/>
      <c r="T108" s="40"/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  <c r="AE108" s="40"/>
      <c r="AF108" s="40"/>
      <c r="AG108" s="40"/>
      <c r="AH108" s="40"/>
      <c r="AI108" s="40"/>
      <c r="AJ108" s="40"/>
      <c r="AK108" s="10"/>
      <c r="AL108" s="10"/>
      <c r="AM108" s="10"/>
      <c r="AN108" s="10"/>
      <c r="AO108" s="10"/>
      <c r="AP108" s="40"/>
      <c r="AQ108" s="40"/>
      <c r="AR108" s="40"/>
      <c r="AS108" s="40"/>
      <c r="AT108" s="40"/>
      <c r="AU108" s="40"/>
      <c r="AV108" s="40"/>
      <c r="AW108" s="40"/>
      <c r="AX108" s="40"/>
      <c r="AY108" s="40"/>
      <c r="AZ108" s="40"/>
      <c r="BA108" s="40"/>
      <c r="BB108" s="40"/>
      <c r="BC108" s="40"/>
      <c r="BD108" s="40"/>
      <c r="BE108" s="40"/>
      <c r="BF108" s="40"/>
      <c r="BG108" s="40"/>
      <c r="BH108" s="40"/>
      <c r="BI108" s="40"/>
      <c r="BJ108" s="22"/>
      <c r="BK108" s="56">
        <v>0</v>
      </c>
    </row>
    <row r="109" spans="2:63" ht="42" x14ac:dyDescent="0.4">
      <c r="B109" s="34"/>
      <c r="C109" s="34"/>
      <c r="D109" s="59"/>
      <c r="E109" s="46" t="s">
        <v>41</v>
      </c>
      <c r="F109" s="47"/>
      <c r="G109" s="40"/>
      <c r="H109" s="40"/>
      <c r="I109" s="40"/>
      <c r="J109" s="40"/>
      <c r="K109" s="40"/>
      <c r="L109" s="83"/>
      <c r="M109" s="83"/>
      <c r="N109" s="83"/>
      <c r="O109" s="83"/>
      <c r="P109" s="83"/>
      <c r="Q109" s="40"/>
      <c r="R109" s="40"/>
      <c r="S109" s="40"/>
      <c r="T109" s="40"/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  <c r="AE109" s="40"/>
      <c r="AF109" s="40"/>
      <c r="AG109" s="40"/>
      <c r="AH109" s="40"/>
      <c r="AI109" s="40"/>
      <c r="AJ109" s="40"/>
      <c r="AK109" s="10"/>
      <c r="AL109" s="10"/>
      <c r="AM109" s="10"/>
      <c r="AN109" s="10"/>
      <c r="AO109" s="10"/>
      <c r="AP109" s="40"/>
      <c r="AQ109" s="40"/>
      <c r="AR109" s="40"/>
      <c r="AS109" s="40"/>
      <c r="AT109" s="40"/>
      <c r="AU109" s="40"/>
      <c r="AV109" s="40"/>
      <c r="AW109" s="40"/>
      <c r="AX109" s="40"/>
      <c r="AY109" s="40"/>
      <c r="AZ109" s="40"/>
      <c r="BA109" s="40"/>
      <c r="BB109" s="40"/>
      <c r="BC109" s="40"/>
      <c r="BD109" s="40"/>
      <c r="BE109" s="40"/>
      <c r="BF109" s="40"/>
      <c r="BG109" s="40"/>
      <c r="BH109" s="40"/>
      <c r="BI109" s="40"/>
      <c r="BJ109" s="22"/>
      <c r="BK109" s="56">
        <v>0</v>
      </c>
    </row>
    <row r="110" spans="2:63" ht="42" x14ac:dyDescent="0.4">
      <c r="B110" s="34"/>
      <c r="C110" s="34"/>
      <c r="D110" s="59"/>
      <c r="E110" s="46" t="s">
        <v>42</v>
      </c>
      <c r="F110" s="47"/>
      <c r="G110" s="40"/>
      <c r="H110" s="40"/>
      <c r="I110" s="40"/>
      <c r="J110" s="40"/>
      <c r="K110" s="40"/>
      <c r="L110" s="83"/>
      <c r="M110" s="83"/>
      <c r="N110" s="83"/>
      <c r="O110" s="83"/>
      <c r="P110" s="83"/>
      <c r="Q110" s="40"/>
      <c r="R110" s="40"/>
      <c r="S110" s="40"/>
      <c r="T110" s="40"/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  <c r="AE110" s="40"/>
      <c r="AF110" s="40"/>
      <c r="AG110" s="40"/>
      <c r="AH110" s="40"/>
      <c r="AI110" s="40"/>
      <c r="AJ110" s="40"/>
      <c r="AK110" s="10"/>
      <c r="AL110" s="10"/>
      <c r="AM110" s="10"/>
      <c r="AN110" s="10"/>
      <c r="AO110" s="10"/>
      <c r="AP110" s="40"/>
      <c r="AQ110" s="40"/>
      <c r="AR110" s="40"/>
      <c r="AS110" s="40"/>
      <c r="AT110" s="40"/>
      <c r="AU110" s="40"/>
      <c r="AV110" s="40"/>
      <c r="AW110" s="40"/>
      <c r="AX110" s="40"/>
      <c r="AY110" s="40"/>
      <c r="AZ110" s="40"/>
      <c r="BA110" s="40"/>
      <c r="BB110" s="40"/>
      <c r="BC110" s="40"/>
      <c r="BD110" s="40"/>
      <c r="BE110" s="40"/>
      <c r="BF110" s="40"/>
      <c r="BG110" s="40"/>
      <c r="BH110" s="40"/>
      <c r="BI110" s="40"/>
      <c r="BJ110" s="22"/>
      <c r="BK110" s="56">
        <v>0</v>
      </c>
    </row>
    <row r="111" spans="2:63" ht="63" x14ac:dyDescent="0.4">
      <c r="B111" s="34"/>
      <c r="C111" s="34"/>
      <c r="D111" s="59"/>
      <c r="E111" s="46" t="s">
        <v>43</v>
      </c>
      <c r="F111" s="47"/>
      <c r="G111" s="40"/>
      <c r="H111" s="40"/>
      <c r="I111" s="40"/>
      <c r="J111" s="40"/>
      <c r="K111" s="40"/>
      <c r="L111" s="83">
        <v>265159859</v>
      </c>
      <c r="M111" s="83">
        <v>179196584</v>
      </c>
      <c r="N111" s="83">
        <v>269972703</v>
      </c>
      <c r="O111" s="83">
        <v>288502914</v>
      </c>
      <c r="P111" s="83">
        <v>1002832060</v>
      </c>
      <c r="Q111" s="40"/>
      <c r="R111" s="40"/>
      <c r="S111" s="40"/>
      <c r="T111" s="40"/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  <c r="AE111" s="40"/>
      <c r="AF111" s="40"/>
      <c r="AG111" s="40"/>
      <c r="AH111" s="40"/>
      <c r="AI111" s="40"/>
      <c r="AJ111" s="40"/>
      <c r="AK111" s="10"/>
      <c r="AL111" s="10"/>
      <c r="AM111" s="10"/>
      <c r="AN111" s="10"/>
      <c r="AO111" s="10"/>
      <c r="AP111" s="40"/>
      <c r="AQ111" s="40"/>
      <c r="AR111" s="40"/>
      <c r="AS111" s="40"/>
      <c r="AT111" s="40"/>
      <c r="AU111" s="40"/>
      <c r="AV111" s="40"/>
      <c r="AW111" s="40"/>
      <c r="AX111" s="40"/>
      <c r="AY111" s="40"/>
      <c r="AZ111" s="40"/>
      <c r="BA111" s="40"/>
      <c r="BB111" s="40"/>
      <c r="BC111" s="40"/>
      <c r="BD111" s="40"/>
      <c r="BE111" s="40"/>
      <c r="BF111" s="40"/>
      <c r="BG111" s="40"/>
      <c r="BH111" s="40"/>
      <c r="BI111" s="40"/>
      <c r="BJ111" s="22"/>
      <c r="BK111" s="56">
        <v>0</v>
      </c>
    </row>
    <row r="112" spans="2:63" ht="63" x14ac:dyDescent="0.4">
      <c r="B112" s="34"/>
      <c r="C112" s="34"/>
      <c r="D112" s="59"/>
      <c r="E112" s="46" t="s">
        <v>44</v>
      </c>
      <c r="F112" s="47"/>
      <c r="G112" s="40"/>
      <c r="H112" s="40"/>
      <c r="I112" s="40"/>
      <c r="J112" s="40"/>
      <c r="K112" s="40"/>
      <c r="L112" s="83"/>
      <c r="M112" s="83"/>
      <c r="N112" s="83"/>
      <c r="O112" s="83"/>
      <c r="P112" s="83"/>
      <c r="Q112" s="40"/>
      <c r="R112" s="40"/>
      <c r="S112" s="40"/>
      <c r="T112" s="40"/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  <c r="AE112" s="40"/>
      <c r="AF112" s="40"/>
      <c r="AG112" s="40"/>
      <c r="AH112" s="40"/>
      <c r="AI112" s="40"/>
      <c r="AJ112" s="40"/>
      <c r="AK112" s="10"/>
      <c r="AL112" s="10"/>
      <c r="AM112" s="10"/>
      <c r="AN112" s="10"/>
      <c r="AO112" s="10"/>
      <c r="AP112" s="40"/>
      <c r="AQ112" s="40"/>
      <c r="AR112" s="40"/>
      <c r="AS112" s="40"/>
      <c r="AT112" s="40"/>
      <c r="AU112" s="40"/>
      <c r="AV112" s="40"/>
      <c r="AW112" s="40"/>
      <c r="AX112" s="40"/>
      <c r="AY112" s="40"/>
      <c r="AZ112" s="40"/>
      <c r="BA112" s="40"/>
      <c r="BB112" s="40"/>
      <c r="BC112" s="40"/>
      <c r="BD112" s="40"/>
      <c r="BE112" s="40"/>
      <c r="BF112" s="40"/>
      <c r="BG112" s="40"/>
      <c r="BH112" s="40"/>
      <c r="BI112" s="40"/>
      <c r="BJ112" s="22"/>
      <c r="BK112" s="56">
        <v>0</v>
      </c>
    </row>
    <row r="113" spans="2:63" ht="42" x14ac:dyDescent="0.4">
      <c r="B113" s="34"/>
      <c r="C113" s="34"/>
      <c r="D113" s="59"/>
      <c r="E113" s="46" t="s">
        <v>45</v>
      </c>
      <c r="F113" s="47"/>
      <c r="G113" s="40"/>
      <c r="H113" s="40"/>
      <c r="I113" s="40"/>
      <c r="J113" s="40"/>
      <c r="K113" s="40"/>
      <c r="L113" s="83"/>
      <c r="M113" s="83"/>
      <c r="N113" s="83"/>
      <c r="O113" s="83"/>
      <c r="P113" s="83"/>
      <c r="Q113" s="40"/>
      <c r="R113" s="40"/>
      <c r="S113" s="40"/>
      <c r="T113" s="40"/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  <c r="AE113" s="40"/>
      <c r="AF113" s="40"/>
      <c r="AG113" s="40"/>
      <c r="AH113" s="40"/>
      <c r="AI113" s="40"/>
      <c r="AJ113" s="40"/>
      <c r="AK113" s="10"/>
      <c r="AL113" s="10"/>
      <c r="AM113" s="10"/>
      <c r="AN113" s="10"/>
      <c r="AO113" s="10"/>
      <c r="AP113" s="40"/>
      <c r="AQ113" s="40"/>
      <c r="AR113" s="40"/>
      <c r="AS113" s="40"/>
      <c r="AT113" s="40"/>
      <c r="AU113" s="40"/>
      <c r="AV113" s="40"/>
      <c r="AW113" s="40"/>
      <c r="AX113" s="40"/>
      <c r="AY113" s="40"/>
      <c r="AZ113" s="40"/>
      <c r="BA113" s="40"/>
      <c r="BB113" s="40"/>
      <c r="BC113" s="40"/>
      <c r="BD113" s="40"/>
      <c r="BE113" s="40"/>
      <c r="BF113" s="40"/>
      <c r="BG113" s="40"/>
      <c r="BH113" s="40"/>
      <c r="BI113" s="40"/>
      <c r="BJ113" s="22"/>
      <c r="BK113" s="56">
        <v>0</v>
      </c>
    </row>
    <row r="114" spans="2:63" ht="21" x14ac:dyDescent="0.4">
      <c r="B114" s="34"/>
      <c r="C114" s="34"/>
      <c r="D114" s="59"/>
      <c r="E114" s="46" t="s">
        <v>46</v>
      </c>
      <c r="F114" s="47"/>
      <c r="G114" s="40"/>
      <c r="H114" s="40"/>
      <c r="I114" s="40"/>
      <c r="J114" s="40"/>
      <c r="K114" s="40"/>
      <c r="L114" s="83">
        <v>410529845</v>
      </c>
      <c r="M114" s="83">
        <v>382823308</v>
      </c>
      <c r="N114" s="83">
        <v>389714799</v>
      </c>
      <c r="O114" s="83">
        <v>415004928</v>
      </c>
      <c r="P114" s="83">
        <v>1598072880</v>
      </c>
      <c r="Q114" s="40"/>
      <c r="R114" s="40"/>
      <c r="S114" s="40"/>
      <c r="T114" s="40"/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  <c r="AE114" s="40"/>
      <c r="AF114" s="40"/>
      <c r="AG114" s="40"/>
      <c r="AH114" s="40"/>
      <c r="AI114" s="40"/>
      <c r="AJ114" s="40"/>
      <c r="AK114" s="10"/>
      <c r="AL114" s="10"/>
      <c r="AM114" s="10"/>
      <c r="AN114" s="10"/>
      <c r="AO114" s="10"/>
      <c r="AP114" s="40"/>
      <c r="AQ114" s="40"/>
      <c r="AR114" s="40"/>
      <c r="AS114" s="40"/>
      <c r="AT114" s="40"/>
      <c r="AU114" s="40"/>
      <c r="AV114" s="40"/>
      <c r="AW114" s="40"/>
      <c r="AX114" s="40"/>
      <c r="AY114" s="40"/>
      <c r="AZ114" s="40"/>
      <c r="BA114" s="40"/>
      <c r="BB114" s="40"/>
      <c r="BC114" s="40"/>
      <c r="BD114" s="40"/>
      <c r="BE114" s="40"/>
      <c r="BF114" s="40"/>
      <c r="BG114" s="40"/>
      <c r="BH114" s="40"/>
      <c r="BI114" s="40"/>
      <c r="BJ114" s="22"/>
      <c r="BK114" s="56">
        <v>0</v>
      </c>
    </row>
    <row r="115" spans="2:63" ht="42" x14ac:dyDescent="0.4">
      <c r="B115" s="34"/>
      <c r="C115" s="34"/>
      <c r="D115" s="59"/>
      <c r="E115" s="46" t="s">
        <v>47</v>
      </c>
      <c r="F115" s="47"/>
      <c r="G115" s="40"/>
      <c r="H115" s="40"/>
      <c r="I115" s="40"/>
      <c r="J115" s="40"/>
      <c r="K115" s="40"/>
      <c r="L115" s="83"/>
      <c r="M115" s="83"/>
      <c r="N115" s="83"/>
      <c r="O115" s="83"/>
      <c r="P115" s="83"/>
      <c r="Q115" s="40"/>
      <c r="R115" s="40"/>
      <c r="S115" s="40"/>
      <c r="T115" s="40"/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  <c r="AE115" s="40"/>
      <c r="AF115" s="40"/>
      <c r="AG115" s="40"/>
      <c r="AH115" s="40"/>
      <c r="AI115" s="40"/>
      <c r="AJ115" s="40"/>
      <c r="AK115" s="10"/>
      <c r="AL115" s="10"/>
      <c r="AM115" s="10"/>
      <c r="AN115" s="10"/>
      <c r="AO115" s="10"/>
      <c r="AP115" s="40"/>
      <c r="AQ115" s="40"/>
      <c r="AR115" s="40"/>
      <c r="AS115" s="40"/>
      <c r="AT115" s="40"/>
      <c r="AU115" s="40"/>
      <c r="AV115" s="40"/>
      <c r="AW115" s="40"/>
      <c r="AX115" s="40"/>
      <c r="AY115" s="40"/>
      <c r="AZ115" s="40"/>
      <c r="BA115" s="40"/>
      <c r="BB115" s="40"/>
      <c r="BC115" s="40"/>
      <c r="BD115" s="40"/>
      <c r="BE115" s="40"/>
      <c r="BF115" s="40"/>
      <c r="BG115" s="40"/>
      <c r="BH115" s="40"/>
      <c r="BI115" s="40"/>
      <c r="BJ115" s="22"/>
      <c r="BK115" s="56">
        <v>0</v>
      </c>
    </row>
    <row r="116" spans="2:63" ht="84" x14ac:dyDescent="0.4">
      <c r="B116" s="34"/>
      <c r="C116" s="34"/>
      <c r="D116" s="59"/>
      <c r="E116" s="46" t="s">
        <v>48</v>
      </c>
      <c r="F116" s="47"/>
      <c r="G116" s="40"/>
      <c r="H116" s="40"/>
      <c r="I116" s="40"/>
      <c r="J116" s="40"/>
      <c r="K116" s="40"/>
      <c r="L116" s="83"/>
      <c r="M116" s="83">
        <v>710784105</v>
      </c>
      <c r="N116" s="83">
        <v>4426648</v>
      </c>
      <c r="O116" s="83">
        <v>3294855</v>
      </c>
      <c r="P116" s="83">
        <v>718505608</v>
      </c>
      <c r="Q116" s="40"/>
      <c r="R116" s="40"/>
      <c r="S116" s="40"/>
      <c r="T116" s="40"/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  <c r="AE116" s="40"/>
      <c r="AF116" s="40"/>
      <c r="AG116" s="40"/>
      <c r="AH116" s="40"/>
      <c r="AI116" s="40"/>
      <c r="AJ116" s="40"/>
      <c r="AK116" s="10"/>
      <c r="AL116" s="10"/>
      <c r="AM116" s="10"/>
      <c r="AN116" s="10"/>
      <c r="AO116" s="10"/>
      <c r="AP116" s="40"/>
      <c r="AQ116" s="40"/>
      <c r="AR116" s="40"/>
      <c r="AS116" s="40"/>
      <c r="AT116" s="40"/>
      <c r="AU116" s="40"/>
      <c r="AV116" s="40"/>
      <c r="AW116" s="40"/>
      <c r="AX116" s="40"/>
      <c r="AY116" s="40"/>
      <c r="AZ116" s="40"/>
      <c r="BA116" s="40"/>
      <c r="BB116" s="40"/>
      <c r="BC116" s="40"/>
      <c r="BD116" s="40"/>
      <c r="BE116" s="40"/>
      <c r="BF116" s="40"/>
      <c r="BG116" s="40"/>
      <c r="BH116" s="40"/>
      <c r="BI116" s="40"/>
      <c r="BJ116" s="22"/>
      <c r="BK116" s="56">
        <v>0</v>
      </c>
    </row>
    <row r="117" spans="2:63" ht="42" x14ac:dyDescent="0.4">
      <c r="B117" s="34"/>
      <c r="C117" s="34"/>
      <c r="D117" s="48" t="s">
        <v>49</v>
      </c>
      <c r="E117" s="46" t="s">
        <v>50</v>
      </c>
      <c r="F117" s="47"/>
      <c r="G117" s="40"/>
      <c r="H117" s="40"/>
      <c r="I117" s="40"/>
      <c r="J117" s="40"/>
      <c r="K117" s="40"/>
      <c r="L117" s="83">
        <v>6150412</v>
      </c>
      <c r="M117" s="83">
        <v>4669655</v>
      </c>
      <c r="N117" s="83">
        <v>3693096</v>
      </c>
      <c r="O117" s="83">
        <v>3229365</v>
      </c>
      <c r="P117" s="83">
        <v>17742528</v>
      </c>
      <c r="Q117" s="40"/>
      <c r="R117" s="40"/>
      <c r="S117" s="40"/>
      <c r="T117" s="40"/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  <c r="AE117" s="40"/>
      <c r="AF117" s="40"/>
      <c r="AG117" s="40"/>
      <c r="AH117" s="40"/>
      <c r="AI117" s="40"/>
      <c r="AJ117" s="40"/>
      <c r="AK117" s="10"/>
      <c r="AL117" s="10"/>
      <c r="AM117" s="10"/>
      <c r="AN117" s="10"/>
      <c r="AO117" s="10"/>
      <c r="AP117" s="40"/>
      <c r="AQ117" s="40"/>
      <c r="AR117" s="40"/>
      <c r="AS117" s="40"/>
      <c r="AT117" s="40"/>
      <c r="AU117" s="40"/>
      <c r="AV117" s="40"/>
      <c r="AW117" s="40"/>
      <c r="AX117" s="40"/>
      <c r="AY117" s="40"/>
      <c r="AZ117" s="40"/>
      <c r="BA117" s="40"/>
      <c r="BB117" s="40"/>
      <c r="BC117" s="40"/>
      <c r="BD117" s="40"/>
      <c r="BE117" s="40"/>
      <c r="BF117" s="40"/>
      <c r="BG117" s="40"/>
      <c r="BH117" s="40"/>
      <c r="BI117" s="40"/>
      <c r="BJ117" s="22"/>
      <c r="BK117" s="56">
        <v>0</v>
      </c>
    </row>
    <row r="118" spans="2:63" ht="42" x14ac:dyDescent="0.4">
      <c r="B118" s="34"/>
      <c r="C118" s="34"/>
      <c r="D118" s="59"/>
      <c r="E118" s="46" t="s">
        <v>51</v>
      </c>
      <c r="F118" s="47"/>
      <c r="G118" s="40"/>
      <c r="H118" s="40"/>
      <c r="I118" s="40"/>
      <c r="J118" s="40"/>
      <c r="K118" s="40"/>
      <c r="L118" s="83">
        <v>44866326</v>
      </c>
      <c r="M118" s="83">
        <v>44866326</v>
      </c>
      <c r="N118" s="83">
        <v>44866326</v>
      </c>
      <c r="O118" s="83">
        <v>44866326</v>
      </c>
      <c r="P118" s="83">
        <v>179465304</v>
      </c>
      <c r="Q118" s="40"/>
      <c r="R118" s="40"/>
      <c r="S118" s="40"/>
      <c r="T118" s="40"/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  <c r="AE118" s="40"/>
      <c r="AF118" s="40"/>
      <c r="AG118" s="40"/>
      <c r="AH118" s="40"/>
      <c r="AI118" s="40"/>
      <c r="AJ118" s="40"/>
      <c r="AK118" s="10"/>
      <c r="AL118" s="10"/>
      <c r="AM118" s="10"/>
      <c r="AN118" s="10"/>
      <c r="AO118" s="10"/>
      <c r="AP118" s="40"/>
      <c r="AQ118" s="40"/>
      <c r="AR118" s="40"/>
      <c r="AS118" s="40"/>
      <c r="AT118" s="40"/>
      <c r="AU118" s="40"/>
      <c r="AV118" s="40"/>
      <c r="AW118" s="40"/>
      <c r="AX118" s="40"/>
      <c r="AY118" s="40"/>
      <c r="AZ118" s="40"/>
      <c r="BA118" s="40"/>
      <c r="BB118" s="40"/>
      <c r="BC118" s="40"/>
      <c r="BD118" s="40"/>
      <c r="BE118" s="40"/>
      <c r="BF118" s="40"/>
      <c r="BG118" s="40"/>
      <c r="BH118" s="40"/>
      <c r="BI118" s="40"/>
      <c r="BJ118" s="22"/>
      <c r="BK118" s="56">
        <v>0</v>
      </c>
    </row>
    <row r="119" spans="2:63" ht="42" x14ac:dyDescent="0.4">
      <c r="B119" s="34"/>
      <c r="C119" s="34"/>
      <c r="D119" s="59"/>
      <c r="E119" s="46" t="s">
        <v>52</v>
      </c>
      <c r="F119" s="47"/>
      <c r="G119" s="40"/>
      <c r="H119" s="40"/>
      <c r="I119" s="40"/>
      <c r="J119" s="40"/>
      <c r="K119" s="40"/>
      <c r="L119" s="83">
        <v>203303253</v>
      </c>
      <c r="M119" s="83">
        <v>182600689</v>
      </c>
      <c r="N119" s="83">
        <v>200766566</v>
      </c>
      <c r="O119" s="83">
        <v>213286541</v>
      </c>
      <c r="P119" s="83">
        <v>799957049</v>
      </c>
      <c r="Q119" s="40"/>
      <c r="R119" s="40"/>
      <c r="S119" s="40"/>
      <c r="T119" s="40"/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  <c r="AE119" s="40"/>
      <c r="AF119" s="40"/>
      <c r="AG119" s="40"/>
      <c r="AH119" s="40"/>
      <c r="AI119" s="40"/>
      <c r="AJ119" s="40"/>
      <c r="AK119" s="10"/>
      <c r="AL119" s="10"/>
      <c r="AM119" s="10"/>
      <c r="AN119" s="10"/>
      <c r="AO119" s="10"/>
      <c r="AP119" s="40"/>
      <c r="AQ119" s="40"/>
      <c r="AR119" s="40"/>
      <c r="AS119" s="40"/>
      <c r="AT119" s="40"/>
      <c r="AU119" s="40"/>
      <c r="AV119" s="40"/>
      <c r="AW119" s="40"/>
      <c r="AX119" s="40"/>
      <c r="AY119" s="40"/>
      <c r="AZ119" s="40"/>
      <c r="BA119" s="40"/>
      <c r="BB119" s="40"/>
      <c r="BC119" s="40"/>
      <c r="BD119" s="40"/>
      <c r="BE119" s="40"/>
      <c r="BF119" s="40"/>
      <c r="BG119" s="40"/>
      <c r="BH119" s="40"/>
      <c r="BI119" s="40"/>
      <c r="BJ119" s="22"/>
      <c r="BK119" s="56">
        <v>0</v>
      </c>
    </row>
    <row r="120" spans="2:63" ht="63" x14ac:dyDescent="0.4">
      <c r="B120" s="34"/>
      <c r="C120" s="34"/>
      <c r="D120" s="59"/>
      <c r="E120" s="46" t="s">
        <v>53</v>
      </c>
      <c r="F120" s="47"/>
      <c r="G120" s="40"/>
      <c r="H120" s="40"/>
      <c r="I120" s="40"/>
      <c r="J120" s="40"/>
      <c r="K120" s="40"/>
      <c r="L120" s="83">
        <v>63702271</v>
      </c>
      <c r="M120" s="83">
        <v>38521917</v>
      </c>
      <c r="N120" s="83">
        <v>56500252</v>
      </c>
      <c r="O120" s="83">
        <v>47644313</v>
      </c>
      <c r="P120" s="83">
        <v>206368753</v>
      </c>
      <c r="Q120" s="40"/>
      <c r="R120" s="40"/>
      <c r="S120" s="40"/>
      <c r="T120" s="40"/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  <c r="AE120" s="40"/>
      <c r="AF120" s="40"/>
      <c r="AG120" s="40"/>
      <c r="AH120" s="40"/>
      <c r="AI120" s="40"/>
      <c r="AJ120" s="40"/>
      <c r="AK120" s="10"/>
      <c r="AL120" s="10"/>
      <c r="AM120" s="10"/>
      <c r="AN120" s="10"/>
      <c r="AO120" s="10"/>
      <c r="AP120" s="40"/>
      <c r="AQ120" s="40"/>
      <c r="AR120" s="40"/>
      <c r="AS120" s="40"/>
      <c r="AT120" s="40"/>
      <c r="AU120" s="40"/>
      <c r="AV120" s="40"/>
      <c r="AW120" s="40"/>
      <c r="AX120" s="40"/>
      <c r="AY120" s="40"/>
      <c r="AZ120" s="40"/>
      <c r="BA120" s="40"/>
      <c r="BB120" s="40"/>
      <c r="BC120" s="40"/>
      <c r="BD120" s="40"/>
      <c r="BE120" s="40"/>
      <c r="BF120" s="40"/>
      <c r="BG120" s="40"/>
      <c r="BH120" s="40"/>
      <c r="BI120" s="40"/>
      <c r="BJ120" s="22"/>
      <c r="BK120" s="56">
        <v>0</v>
      </c>
    </row>
    <row r="121" spans="2:63" ht="42" x14ac:dyDescent="0.4">
      <c r="B121" s="34"/>
      <c r="C121" s="34"/>
      <c r="D121" s="60"/>
      <c r="E121" s="46" t="s">
        <v>54</v>
      </c>
      <c r="F121" s="47"/>
      <c r="G121" s="40"/>
      <c r="H121" s="40"/>
      <c r="I121" s="40"/>
      <c r="J121" s="40"/>
      <c r="K121" s="40"/>
      <c r="L121" s="83">
        <v>208288826</v>
      </c>
      <c r="M121" s="83">
        <v>280331844</v>
      </c>
      <c r="N121" s="83">
        <v>269397035</v>
      </c>
      <c r="O121" s="83">
        <v>353560220</v>
      </c>
      <c r="P121" s="83">
        <v>1111577926</v>
      </c>
      <c r="Q121" s="40"/>
      <c r="R121" s="40"/>
      <c r="S121" s="40"/>
      <c r="T121" s="40"/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  <c r="AE121" s="40"/>
      <c r="AF121" s="40"/>
      <c r="AG121" s="40"/>
      <c r="AH121" s="40"/>
      <c r="AI121" s="40"/>
      <c r="AJ121" s="40"/>
      <c r="AK121" s="10"/>
      <c r="AL121" s="10"/>
      <c r="AM121" s="10"/>
      <c r="AN121" s="10"/>
      <c r="AO121" s="10"/>
      <c r="AP121" s="40"/>
      <c r="AQ121" s="40"/>
      <c r="AR121" s="40"/>
      <c r="AS121" s="40"/>
      <c r="AT121" s="40"/>
      <c r="AU121" s="40"/>
      <c r="AV121" s="40"/>
      <c r="AW121" s="40"/>
      <c r="AX121" s="40"/>
      <c r="AY121" s="40"/>
      <c r="AZ121" s="40"/>
      <c r="BA121" s="40"/>
      <c r="BB121" s="40"/>
      <c r="BC121" s="40"/>
      <c r="BD121" s="40"/>
      <c r="BE121" s="40"/>
      <c r="BF121" s="40"/>
      <c r="BG121" s="40"/>
      <c r="BH121" s="40"/>
      <c r="BI121" s="40"/>
      <c r="BJ121" s="22"/>
      <c r="BK121" s="56">
        <v>0</v>
      </c>
    </row>
    <row r="122" spans="2:63" ht="21" x14ac:dyDescent="0.4">
      <c r="B122" s="34"/>
      <c r="C122" s="34"/>
      <c r="D122" s="39" t="s">
        <v>55</v>
      </c>
      <c r="E122" s="46" t="s">
        <v>55</v>
      </c>
      <c r="F122" s="47"/>
      <c r="G122" s="40"/>
      <c r="H122" s="40"/>
      <c r="I122" s="40"/>
      <c r="J122" s="40"/>
      <c r="K122" s="40"/>
      <c r="L122" s="85"/>
      <c r="M122" s="85"/>
      <c r="N122" s="85"/>
      <c r="O122" s="85"/>
      <c r="P122" s="85"/>
      <c r="Q122" s="40"/>
      <c r="R122" s="40"/>
      <c r="S122" s="40"/>
      <c r="T122" s="40"/>
      <c r="U122" s="40"/>
      <c r="V122" s="40"/>
      <c r="W122" s="40"/>
      <c r="X122" s="40"/>
      <c r="Y122" s="40"/>
      <c r="Z122" s="40"/>
      <c r="AA122" s="40"/>
      <c r="AB122" s="40"/>
      <c r="AC122" s="40"/>
      <c r="AD122" s="40"/>
      <c r="AE122" s="40"/>
      <c r="AF122" s="40"/>
      <c r="AG122" s="40"/>
      <c r="AH122" s="40"/>
      <c r="AI122" s="40"/>
      <c r="AJ122" s="40"/>
      <c r="AK122" s="10"/>
      <c r="AL122" s="10"/>
      <c r="AM122" s="10"/>
      <c r="AN122" s="10"/>
      <c r="AO122" s="10"/>
      <c r="AP122" s="40"/>
      <c r="AQ122" s="40"/>
      <c r="AR122" s="40"/>
      <c r="AS122" s="40"/>
      <c r="AT122" s="40"/>
      <c r="AU122" s="40"/>
      <c r="AV122" s="40"/>
      <c r="AW122" s="40"/>
      <c r="AX122" s="40"/>
      <c r="AY122" s="40"/>
      <c r="AZ122" s="40"/>
      <c r="BA122" s="40"/>
      <c r="BB122" s="40"/>
      <c r="BC122" s="40"/>
      <c r="BD122" s="40"/>
      <c r="BE122" s="40"/>
      <c r="BF122" s="40"/>
      <c r="BG122" s="40"/>
      <c r="BH122" s="40"/>
      <c r="BI122" s="40"/>
      <c r="BJ122" s="22"/>
      <c r="BK122" s="56"/>
    </row>
    <row r="123" spans="2:63" ht="21" x14ac:dyDescent="0.4">
      <c r="B123" s="34"/>
      <c r="C123" s="34"/>
      <c r="D123" s="39" t="s">
        <v>56</v>
      </c>
      <c r="E123" s="46" t="s">
        <v>56</v>
      </c>
      <c r="F123" s="47"/>
      <c r="G123" s="40"/>
      <c r="H123" s="40"/>
      <c r="I123" s="40"/>
      <c r="J123" s="40"/>
      <c r="K123" s="40"/>
      <c r="L123" s="85"/>
      <c r="M123" s="85"/>
      <c r="N123" s="85"/>
      <c r="O123" s="85"/>
      <c r="P123" s="85"/>
      <c r="Q123" s="40"/>
      <c r="R123" s="40"/>
      <c r="S123" s="40"/>
      <c r="T123" s="40"/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  <c r="AE123" s="40"/>
      <c r="AF123" s="40"/>
      <c r="AG123" s="40"/>
      <c r="AH123" s="40"/>
      <c r="AI123" s="40"/>
      <c r="AJ123" s="40"/>
      <c r="AK123" s="10"/>
      <c r="AL123" s="10"/>
      <c r="AM123" s="10"/>
      <c r="AN123" s="10"/>
      <c r="AO123" s="10"/>
      <c r="AP123" s="40"/>
      <c r="AQ123" s="40"/>
      <c r="AR123" s="40"/>
      <c r="AS123" s="40"/>
      <c r="AT123" s="40"/>
      <c r="AU123" s="40"/>
      <c r="AV123" s="40"/>
      <c r="AW123" s="40"/>
      <c r="AX123" s="40"/>
      <c r="AY123" s="40"/>
      <c r="AZ123" s="40"/>
      <c r="BA123" s="40"/>
      <c r="BB123" s="40"/>
      <c r="BC123" s="40"/>
      <c r="BD123" s="40"/>
      <c r="BE123" s="40"/>
      <c r="BF123" s="40"/>
      <c r="BG123" s="40"/>
      <c r="BH123" s="40"/>
      <c r="BI123" s="40"/>
      <c r="BJ123" s="22"/>
      <c r="BK123" s="56"/>
    </row>
    <row r="124" spans="2:63" ht="42" x14ac:dyDescent="0.4">
      <c r="B124" s="34"/>
      <c r="C124" s="34"/>
      <c r="D124" s="48" t="s">
        <v>299</v>
      </c>
      <c r="E124" s="46" t="s">
        <v>300</v>
      </c>
      <c r="F124" s="47"/>
      <c r="G124" s="40"/>
      <c r="H124" s="40"/>
      <c r="I124" s="40"/>
      <c r="J124" s="40"/>
      <c r="K124" s="40"/>
      <c r="L124" s="83"/>
      <c r="M124" s="83"/>
      <c r="N124" s="83"/>
      <c r="O124" s="83"/>
      <c r="P124" s="83"/>
      <c r="Q124" s="40"/>
      <c r="R124" s="40"/>
      <c r="S124" s="40"/>
      <c r="T124" s="40"/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  <c r="AE124" s="40"/>
      <c r="AF124" s="40"/>
      <c r="AG124" s="40"/>
      <c r="AH124" s="40"/>
      <c r="AI124" s="40"/>
      <c r="AJ124" s="40"/>
      <c r="AK124" s="10"/>
      <c r="AL124" s="10"/>
      <c r="AM124" s="10"/>
      <c r="AN124" s="10"/>
      <c r="AO124" s="10"/>
      <c r="AP124" s="40"/>
      <c r="AQ124" s="40"/>
      <c r="AR124" s="40"/>
      <c r="AS124" s="40"/>
      <c r="AT124" s="40"/>
      <c r="AU124" s="40"/>
      <c r="AV124" s="40"/>
      <c r="AW124" s="40"/>
      <c r="AX124" s="40"/>
      <c r="AY124" s="40"/>
      <c r="AZ124" s="40"/>
      <c r="BA124" s="40"/>
      <c r="BB124" s="40"/>
      <c r="BC124" s="40"/>
      <c r="BD124" s="40"/>
      <c r="BE124" s="40"/>
      <c r="BF124" s="40"/>
      <c r="BG124" s="40"/>
      <c r="BH124" s="40"/>
      <c r="BI124" s="40"/>
      <c r="BJ124" s="22"/>
      <c r="BK124" s="56">
        <v>0</v>
      </c>
    </row>
    <row r="125" spans="2:63" ht="42" x14ac:dyDescent="0.4">
      <c r="B125" s="34"/>
      <c r="C125" s="34"/>
      <c r="D125" s="80"/>
      <c r="E125" s="46" t="s">
        <v>299</v>
      </c>
      <c r="F125" s="47"/>
      <c r="G125" s="40"/>
      <c r="H125" s="40"/>
      <c r="I125" s="40"/>
      <c r="J125" s="40"/>
      <c r="K125" s="40"/>
      <c r="L125" s="83">
        <v>22604931</v>
      </c>
      <c r="M125" s="83">
        <v>12360898</v>
      </c>
      <c r="N125" s="83">
        <v>10117505</v>
      </c>
      <c r="O125" s="83">
        <v>10768550</v>
      </c>
      <c r="P125" s="83">
        <v>55851884</v>
      </c>
      <c r="Q125" s="40"/>
      <c r="R125" s="40"/>
      <c r="S125" s="40"/>
      <c r="T125" s="40"/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  <c r="AE125" s="40"/>
      <c r="AF125" s="40"/>
      <c r="AG125" s="40"/>
      <c r="AH125" s="40"/>
      <c r="AI125" s="40"/>
      <c r="AJ125" s="40"/>
      <c r="AK125" s="10"/>
      <c r="AL125" s="10"/>
      <c r="AM125" s="10"/>
      <c r="AN125" s="10"/>
      <c r="AO125" s="10"/>
      <c r="AP125" s="40"/>
      <c r="AQ125" s="40"/>
      <c r="AR125" s="40"/>
      <c r="AS125" s="40"/>
      <c r="AT125" s="40"/>
      <c r="AU125" s="40"/>
      <c r="AV125" s="40"/>
      <c r="AW125" s="40"/>
      <c r="AX125" s="40"/>
      <c r="AY125" s="40"/>
      <c r="AZ125" s="40"/>
      <c r="BA125" s="40"/>
      <c r="BB125" s="40"/>
      <c r="BC125" s="40"/>
      <c r="BD125" s="40"/>
      <c r="BE125" s="40"/>
      <c r="BF125" s="40"/>
      <c r="BG125" s="40"/>
      <c r="BH125" s="40"/>
      <c r="BI125" s="40"/>
      <c r="BJ125" s="22"/>
      <c r="BK125" s="56">
        <v>0</v>
      </c>
    </row>
    <row r="126" spans="2:63" ht="63" x14ac:dyDescent="0.4">
      <c r="B126" s="34"/>
      <c r="C126" s="34"/>
      <c r="D126" s="46" t="s">
        <v>57</v>
      </c>
      <c r="E126" s="46" t="s">
        <v>57</v>
      </c>
      <c r="F126" s="47"/>
      <c r="G126" s="40"/>
      <c r="H126" s="40"/>
      <c r="I126" s="40"/>
      <c r="J126" s="40"/>
      <c r="K126" s="40"/>
      <c r="L126" s="83">
        <v>2681831312</v>
      </c>
      <c r="M126" s="83">
        <v>3544152520</v>
      </c>
      <c r="N126" s="83">
        <v>2981859469</v>
      </c>
      <c r="O126" s="83">
        <v>2738468095</v>
      </c>
      <c r="P126" s="83">
        <v>11946311397</v>
      </c>
      <c r="Q126" s="40"/>
      <c r="R126" s="40"/>
      <c r="S126" s="40"/>
      <c r="T126" s="40"/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  <c r="AE126" s="40"/>
      <c r="AF126" s="40"/>
      <c r="AG126" s="40"/>
      <c r="AH126" s="40"/>
      <c r="AI126" s="40"/>
      <c r="AJ126" s="40"/>
      <c r="AK126" s="10"/>
      <c r="AL126" s="10"/>
      <c r="AM126" s="10"/>
      <c r="AN126" s="10"/>
      <c r="AO126" s="10"/>
      <c r="AP126" s="40"/>
      <c r="AQ126" s="40"/>
      <c r="AR126" s="40"/>
      <c r="AS126" s="40"/>
      <c r="AT126" s="40"/>
      <c r="AU126" s="40"/>
      <c r="AV126" s="40"/>
      <c r="AW126" s="40"/>
      <c r="AX126" s="40"/>
      <c r="AY126" s="40"/>
      <c r="AZ126" s="40"/>
      <c r="BA126" s="40"/>
      <c r="BB126" s="40"/>
      <c r="BC126" s="40"/>
      <c r="BD126" s="40"/>
      <c r="BE126" s="40"/>
      <c r="BF126" s="40"/>
      <c r="BG126" s="40"/>
      <c r="BH126" s="40"/>
      <c r="BI126" s="40"/>
      <c r="BJ126" s="22"/>
      <c r="BK126" s="56">
        <v>0</v>
      </c>
    </row>
    <row r="127" spans="2:63" ht="21.6" thickBot="1" x14ac:dyDescent="0.45">
      <c r="B127" s="34"/>
      <c r="C127" s="34"/>
      <c r="D127" s="48" t="s">
        <v>58</v>
      </c>
      <c r="E127" s="49" t="s">
        <v>58</v>
      </c>
      <c r="F127" s="50"/>
      <c r="G127" s="51"/>
      <c r="H127" s="51"/>
      <c r="I127" s="51"/>
      <c r="J127" s="51"/>
      <c r="K127" s="51"/>
      <c r="L127" s="86"/>
      <c r="M127" s="86"/>
      <c r="N127" s="86"/>
      <c r="O127" s="86"/>
      <c r="P127" s="86"/>
      <c r="Q127" s="51"/>
      <c r="R127" s="51"/>
      <c r="S127" s="51"/>
      <c r="T127" s="51"/>
      <c r="U127" s="51"/>
      <c r="V127" s="51"/>
      <c r="W127" s="51"/>
      <c r="X127" s="51"/>
      <c r="Y127" s="51"/>
      <c r="Z127" s="51"/>
      <c r="AA127" s="51"/>
      <c r="AB127" s="51"/>
      <c r="AC127" s="51"/>
      <c r="AD127" s="51"/>
      <c r="AE127" s="51"/>
      <c r="AF127" s="51"/>
      <c r="AG127" s="51"/>
      <c r="AH127" s="51"/>
      <c r="AI127" s="51"/>
      <c r="AJ127" s="51"/>
      <c r="AK127" s="27"/>
      <c r="AL127" s="27"/>
      <c r="AM127" s="27"/>
      <c r="AN127" s="27"/>
      <c r="AO127" s="27"/>
      <c r="AP127" s="51"/>
      <c r="AQ127" s="51"/>
      <c r="AR127" s="51"/>
      <c r="AS127" s="51"/>
      <c r="AT127" s="51"/>
      <c r="AU127" s="51"/>
      <c r="AV127" s="51"/>
      <c r="AW127" s="51"/>
      <c r="AX127" s="51"/>
      <c r="AY127" s="51"/>
      <c r="AZ127" s="51"/>
      <c r="BA127" s="51"/>
      <c r="BB127" s="51"/>
      <c r="BC127" s="51"/>
      <c r="BD127" s="51"/>
      <c r="BE127" s="51"/>
      <c r="BF127" s="51"/>
      <c r="BG127" s="51"/>
      <c r="BH127" s="51"/>
      <c r="BI127" s="51"/>
      <c r="BJ127" s="28"/>
      <c r="BK127" s="56">
        <v>0</v>
      </c>
    </row>
    <row r="128" spans="2:63" ht="84" x14ac:dyDescent="0.4">
      <c r="B128" s="33" t="s">
        <v>162</v>
      </c>
      <c r="C128" s="35" t="s">
        <v>79</v>
      </c>
      <c r="D128" s="52" t="s">
        <v>59</v>
      </c>
      <c r="E128" s="53" t="s">
        <v>60</v>
      </c>
      <c r="F128" s="54"/>
      <c r="G128" s="38"/>
      <c r="H128" s="38"/>
      <c r="I128" s="38"/>
      <c r="J128" s="38"/>
      <c r="K128" s="38"/>
      <c r="L128" s="82">
        <v>3801364671</v>
      </c>
      <c r="M128" s="82">
        <v>3969527657</v>
      </c>
      <c r="N128" s="82">
        <v>4408804456</v>
      </c>
      <c r="O128" s="82">
        <v>5587108074</v>
      </c>
      <c r="P128" s="82">
        <v>17766804858</v>
      </c>
      <c r="Q128" s="38"/>
      <c r="R128" s="38"/>
      <c r="S128" s="38"/>
      <c r="T128" s="38"/>
      <c r="U128" s="38"/>
      <c r="V128" s="38"/>
      <c r="W128" s="38"/>
      <c r="X128" s="38"/>
      <c r="Y128" s="38"/>
      <c r="Z128" s="38"/>
      <c r="AA128" s="38"/>
      <c r="AB128" s="38"/>
      <c r="AC128" s="38"/>
      <c r="AD128" s="38"/>
      <c r="AE128" s="38"/>
      <c r="AF128" s="38"/>
      <c r="AG128" s="38"/>
      <c r="AH128" s="38"/>
      <c r="AI128" s="38"/>
      <c r="AJ128" s="38"/>
      <c r="AK128" s="9"/>
      <c r="AL128" s="9"/>
      <c r="AM128" s="9"/>
      <c r="AN128" s="9"/>
      <c r="AO128" s="9"/>
      <c r="AP128" s="38"/>
      <c r="AQ128" s="38"/>
      <c r="AR128" s="38"/>
      <c r="AS128" s="38"/>
      <c r="AT128" s="38"/>
      <c r="AU128" s="38"/>
      <c r="AV128" s="38"/>
      <c r="AW128" s="38"/>
      <c r="AX128" s="38"/>
      <c r="AY128" s="38"/>
      <c r="AZ128" s="38"/>
      <c r="BA128" s="38"/>
      <c r="BB128" s="38"/>
      <c r="BC128" s="38"/>
      <c r="BD128" s="38"/>
      <c r="BE128" s="38"/>
      <c r="BF128" s="38"/>
      <c r="BG128" s="38"/>
      <c r="BH128" s="38"/>
      <c r="BI128" s="38"/>
      <c r="BJ128" s="21"/>
      <c r="BK128" s="56">
        <v>0</v>
      </c>
    </row>
    <row r="129" spans="2:63" ht="63" x14ac:dyDescent="0.4">
      <c r="B129" s="34"/>
      <c r="C129" s="36"/>
      <c r="D129" s="59"/>
      <c r="E129" s="46" t="s">
        <v>61</v>
      </c>
      <c r="F129" s="44"/>
      <c r="G129" s="45"/>
      <c r="H129" s="45"/>
      <c r="I129" s="45"/>
      <c r="J129" s="45"/>
      <c r="K129" s="45"/>
      <c r="L129" s="83">
        <v>1030823549</v>
      </c>
      <c r="M129" s="83">
        <v>967311531</v>
      </c>
      <c r="N129" s="83">
        <v>937916525</v>
      </c>
      <c r="O129" s="83">
        <v>1325779586</v>
      </c>
      <c r="P129" s="83">
        <v>4261831192</v>
      </c>
      <c r="Q129" s="45"/>
      <c r="R129" s="45"/>
      <c r="S129" s="45"/>
      <c r="T129" s="45"/>
      <c r="U129" s="45"/>
      <c r="V129" s="45"/>
      <c r="W129" s="45"/>
      <c r="X129" s="45"/>
      <c r="Y129" s="45"/>
      <c r="Z129" s="45"/>
      <c r="AA129" s="45"/>
      <c r="AB129" s="45"/>
      <c r="AC129" s="45"/>
      <c r="AD129" s="45"/>
      <c r="AE129" s="45"/>
      <c r="AF129" s="45"/>
      <c r="AG129" s="45"/>
      <c r="AH129" s="45"/>
      <c r="AI129" s="45"/>
      <c r="AJ129" s="45"/>
      <c r="AK129" s="58"/>
      <c r="AL129" s="58"/>
      <c r="AM129" s="58"/>
      <c r="AN129" s="58"/>
      <c r="AO129" s="58"/>
      <c r="AP129" s="45"/>
      <c r="AQ129" s="45"/>
      <c r="AR129" s="45"/>
      <c r="AS129" s="45"/>
      <c r="AT129" s="45"/>
      <c r="AU129" s="45"/>
      <c r="AV129" s="45"/>
      <c r="AW129" s="45"/>
      <c r="AX129" s="45"/>
      <c r="AY129" s="45"/>
      <c r="AZ129" s="45"/>
      <c r="BA129" s="45"/>
      <c r="BB129" s="45"/>
      <c r="BC129" s="45"/>
      <c r="BD129" s="45"/>
      <c r="BE129" s="45"/>
      <c r="BF129" s="45"/>
      <c r="BG129" s="45"/>
      <c r="BH129" s="45"/>
      <c r="BI129" s="45"/>
      <c r="BJ129" s="24"/>
      <c r="BK129" s="56"/>
    </row>
    <row r="130" spans="2:63" ht="63" x14ac:dyDescent="0.4">
      <c r="B130" s="36"/>
      <c r="C130" s="36"/>
      <c r="D130" s="59"/>
      <c r="E130" s="46" t="s">
        <v>62</v>
      </c>
      <c r="F130" s="47"/>
      <c r="G130" s="40"/>
      <c r="H130" s="40"/>
      <c r="I130" s="40"/>
      <c r="J130" s="40"/>
      <c r="K130" s="40"/>
      <c r="L130" s="83">
        <v>442903672</v>
      </c>
      <c r="M130" s="83">
        <v>443762596</v>
      </c>
      <c r="N130" s="83">
        <v>444180916</v>
      </c>
      <c r="O130" s="83">
        <v>151415373</v>
      </c>
      <c r="P130" s="83">
        <v>1482262558</v>
      </c>
      <c r="Q130" s="40"/>
      <c r="R130" s="40"/>
      <c r="S130" s="40"/>
      <c r="T130" s="40"/>
      <c r="U130" s="40"/>
      <c r="V130" s="40"/>
      <c r="W130" s="40"/>
      <c r="X130" s="40"/>
      <c r="Y130" s="40"/>
      <c r="Z130" s="40"/>
      <c r="AA130" s="40"/>
      <c r="AB130" s="40"/>
      <c r="AC130" s="40"/>
      <c r="AD130" s="40"/>
      <c r="AE130" s="40"/>
      <c r="AF130" s="40"/>
      <c r="AG130" s="40"/>
      <c r="AH130" s="40"/>
      <c r="AI130" s="40"/>
      <c r="AJ130" s="40"/>
      <c r="AK130" s="10"/>
      <c r="AL130" s="10"/>
      <c r="AM130" s="10"/>
      <c r="AN130" s="10"/>
      <c r="AO130" s="10"/>
      <c r="AP130" s="40"/>
      <c r="AQ130" s="40"/>
      <c r="AR130" s="40"/>
      <c r="AS130" s="40"/>
      <c r="AT130" s="40"/>
      <c r="AU130" s="40"/>
      <c r="AV130" s="40"/>
      <c r="AW130" s="40"/>
      <c r="AX130" s="40"/>
      <c r="AY130" s="40"/>
      <c r="AZ130" s="40"/>
      <c r="BA130" s="40"/>
      <c r="BB130" s="40"/>
      <c r="BC130" s="40"/>
      <c r="BD130" s="40"/>
      <c r="BE130" s="40"/>
      <c r="BF130" s="40"/>
      <c r="BG130" s="40"/>
      <c r="BH130" s="40"/>
      <c r="BI130" s="40"/>
      <c r="BJ130" s="22"/>
      <c r="BK130" s="56">
        <v>0</v>
      </c>
    </row>
    <row r="131" spans="2:63" ht="147" x14ac:dyDescent="0.4">
      <c r="B131" s="36"/>
      <c r="C131" s="36"/>
      <c r="D131" s="59"/>
      <c r="E131" s="46" t="s">
        <v>63</v>
      </c>
      <c r="F131" s="47"/>
      <c r="G131" s="40"/>
      <c r="H131" s="40"/>
      <c r="I131" s="40"/>
      <c r="J131" s="40"/>
      <c r="K131" s="40"/>
      <c r="L131" s="83">
        <v>1008873478</v>
      </c>
      <c r="M131" s="83">
        <v>1008873291</v>
      </c>
      <c r="N131" s="83">
        <v>1008874351</v>
      </c>
      <c r="O131" s="83">
        <v>1008918670</v>
      </c>
      <c r="P131" s="83">
        <v>4035539790</v>
      </c>
      <c r="Q131" s="40"/>
      <c r="R131" s="40"/>
      <c r="S131" s="40"/>
      <c r="T131" s="40"/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  <c r="AE131" s="40"/>
      <c r="AF131" s="40"/>
      <c r="AG131" s="40"/>
      <c r="AH131" s="40"/>
      <c r="AI131" s="40"/>
      <c r="AJ131" s="40"/>
      <c r="AK131" s="10"/>
      <c r="AL131" s="10"/>
      <c r="AM131" s="10"/>
      <c r="AN131" s="10"/>
      <c r="AO131" s="10"/>
      <c r="AP131" s="40"/>
      <c r="AQ131" s="40"/>
      <c r="AR131" s="40"/>
      <c r="AS131" s="40"/>
      <c r="AT131" s="40"/>
      <c r="AU131" s="40"/>
      <c r="AV131" s="40"/>
      <c r="AW131" s="40"/>
      <c r="AX131" s="40"/>
      <c r="AY131" s="40"/>
      <c r="AZ131" s="40"/>
      <c r="BA131" s="40"/>
      <c r="BB131" s="40"/>
      <c r="BC131" s="40"/>
      <c r="BD131" s="40"/>
      <c r="BE131" s="40"/>
      <c r="BF131" s="40"/>
      <c r="BG131" s="40"/>
      <c r="BH131" s="40"/>
      <c r="BI131" s="40"/>
      <c r="BJ131" s="22"/>
      <c r="BK131" s="56">
        <v>0</v>
      </c>
    </row>
    <row r="132" spans="2:63" ht="63" x14ac:dyDescent="0.4">
      <c r="B132" s="36"/>
      <c r="C132" s="36"/>
      <c r="D132" s="59"/>
      <c r="E132" s="46" t="s">
        <v>64</v>
      </c>
      <c r="F132" s="47"/>
      <c r="G132" s="40"/>
      <c r="H132" s="40"/>
      <c r="I132" s="40"/>
      <c r="J132" s="40"/>
      <c r="K132" s="40"/>
      <c r="L132" s="83">
        <v>265225464</v>
      </c>
      <c r="M132" s="83">
        <v>307337165</v>
      </c>
      <c r="N132" s="83">
        <v>282844434</v>
      </c>
      <c r="O132" s="83">
        <v>327691457</v>
      </c>
      <c r="P132" s="83">
        <v>1183098520</v>
      </c>
      <c r="Q132" s="40"/>
      <c r="R132" s="40"/>
      <c r="S132" s="40"/>
      <c r="T132" s="40"/>
      <c r="U132" s="40"/>
      <c r="V132" s="40"/>
      <c r="W132" s="40"/>
      <c r="X132" s="40"/>
      <c r="Y132" s="40"/>
      <c r="Z132" s="40"/>
      <c r="AA132" s="40"/>
      <c r="AB132" s="40"/>
      <c r="AC132" s="40"/>
      <c r="AD132" s="40"/>
      <c r="AE132" s="40"/>
      <c r="AF132" s="40"/>
      <c r="AG132" s="40"/>
      <c r="AH132" s="40"/>
      <c r="AI132" s="40"/>
      <c r="AJ132" s="40"/>
      <c r="AK132" s="10"/>
      <c r="AL132" s="10"/>
      <c r="AM132" s="10"/>
      <c r="AN132" s="10"/>
      <c r="AO132" s="10"/>
      <c r="AP132" s="40"/>
      <c r="AQ132" s="40"/>
      <c r="AR132" s="40"/>
      <c r="AS132" s="40"/>
      <c r="AT132" s="40"/>
      <c r="AU132" s="40"/>
      <c r="AV132" s="40"/>
      <c r="AW132" s="40"/>
      <c r="AX132" s="40"/>
      <c r="AY132" s="40"/>
      <c r="AZ132" s="40"/>
      <c r="BA132" s="40"/>
      <c r="BB132" s="40"/>
      <c r="BC132" s="40"/>
      <c r="BD132" s="40"/>
      <c r="BE132" s="40"/>
      <c r="BF132" s="40"/>
      <c r="BG132" s="40"/>
      <c r="BH132" s="40"/>
      <c r="BI132" s="40"/>
      <c r="BJ132" s="22"/>
      <c r="BK132" s="56">
        <v>0</v>
      </c>
    </row>
    <row r="133" spans="2:63" ht="84" x14ac:dyDescent="0.4">
      <c r="B133" s="36"/>
      <c r="C133" s="36"/>
      <c r="D133" s="59"/>
      <c r="E133" s="46" t="s">
        <v>65</v>
      </c>
      <c r="F133" s="47"/>
      <c r="G133" s="40"/>
      <c r="H133" s="40"/>
      <c r="I133" s="40"/>
      <c r="J133" s="40"/>
      <c r="K133" s="40"/>
      <c r="L133" s="83">
        <v>90256591</v>
      </c>
      <c r="M133" s="83">
        <v>77664559</v>
      </c>
      <c r="N133" s="83">
        <v>77632119</v>
      </c>
      <c r="O133" s="83">
        <v>107654201</v>
      </c>
      <c r="P133" s="83">
        <v>353207470</v>
      </c>
      <c r="Q133" s="40"/>
      <c r="R133" s="40"/>
      <c r="S133" s="40"/>
      <c r="T133" s="40"/>
      <c r="U133" s="40"/>
      <c r="V133" s="40"/>
      <c r="W133" s="40"/>
      <c r="X133" s="40"/>
      <c r="Y133" s="40"/>
      <c r="Z133" s="40"/>
      <c r="AA133" s="40"/>
      <c r="AB133" s="40"/>
      <c r="AC133" s="40"/>
      <c r="AD133" s="40"/>
      <c r="AE133" s="40"/>
      <c r="AF133" s="40"/>
      <c r="AG133" s="40"/>
      <c r="AH133" s="40"/>
      <c r="AI133" s="40"/>
      <c r="AJ133" s="40"/>
      <c r="AK133" s="10"/>
      <c r="AL133" s="10"/>
      <c r="AM133" s="10"/>
      <c r="AN133" s="10"/>
      <c r="AO133" s="10"/>
      <c r="AP133" s="40"/>
      <c r="AQ133" s="40"/>
      <c r="AR133" s="40"/>
      <c r="AS133" s="40"/>
      <c r="AT133" s="40"/>
      <c r="AU133" s="40"/>
      <c r="AV133" s="40"/>
      <c r="AW133" s="40"/>
      <c r="AX133" s="40"/>
      <c r="AY133" s="40"/>
      <c r="AZ133" s="40"/>
      <c r="BA133" s="40"/>
      <c r="BB133" s="40"/>
      <c r="BC133" s="40"/>
      <c r="BD133" s="40"/>
      <c r="BE133" s="40"/>
      <c r="BF133" s="40"/>
      <c r="BG133" s="40"/>
      <c r="BH133" s="40"/>
      <c r="BI133" s="40"/>
      <c r="BJ133" s="22"/>
      <c r="BK133" s="56">
        <v>0</v>
      </c>
    </row>
    <row r="134" spans="2:63" ht="105" x14ac:dyDescent="0.4">
      <c r="B134" s="36"/>
      <c r="C134" s="36"/>
      <c r="D134" s="59"/>
      <c r="E134" s="46" t="s">
        <v>66</v>
      </c>
      <c r="F134" s="47"/>
      <c r="G134" s="40"/>
      <c r="H134" s="40"/>
      <c r="I134" s="40"/>
      <c r="J134" s="40"/>
      <c r="K134" s="40"/>
      <c r="L134" s="83">
        <v>95848191</v>
      </c>
      <c r="M134" s="83">
        <v>96631363</v>
      </c>
      <c r="N134" s="83">
        <v>97602941</v>
      </c>
      <c r="O134" s="83">
        <v>36836599</v>
      </c>
      <c r="P134" s="83">
        <v>326919094</v>
      </c>
      <c r="Q134" s="40"/>
      <c r="R134" s="40"/>
      <c r="S134" s="40"/>
      <c r="T134" s="40"/>
      <c r="U134" s="40"/>
      <c r="V134" s="40"/>
      <c r="W134" s="40"/>
      <c r="X134" s="40"/>
      <c r="Y134" s="40"/>
      <c r="Z134" s="40"/>
      <c r="AA134" s="40"/>
      <c r="AB134" s="40"/>
      <c r="AC134" s="40"/>
      <c r="AD134" s="40"/>
      <c r="AE134" s="40"/>
      <c r="AF134" s="40"/>
      <c r="AG134" s="40"/>
      <c r="AH134" s="40"/>
      <c r="AI134" s="40"/>
      <c r="AJ134" s="40"/>
      <c r="AK134" s="10"/>
      <c r="AL134" s="10"/>
      <c r="AM134" s="10"/>
      <c r="AN134" s="10"/>
      <c r="AO134" s="10"/>
      <c r="AP134" s="40"/>
      <c r="AQ134" s="40"/>
      <c r="AR134" s="40"/>
      <c r="AS134" s="40"/>
      <c r="AT134" s="40"/>
      <c r="AU134" s="40"/>
      <c r="AV134" s="40"/>
      <c r="AW134" s="40"/>
      <c r="AX134" s="40"/>
      <c r="AY134" s="40"/>
      <c r="AZ134" s="40"/>
      <c r="BA134" s="40"/>
      <c r="BB134" s="40"/>
      <c r="BC134" s="40"/>
      <c r="BD134" s="40"/>
      <c r="BE134" s="40"/>
      <c r="BF134" s="40"/>
      <c r="BG134" s="40"/>
      <c r="BH134" s="40"/>
      <c r="BI134" s="40"/>
      <c r="BJ134" s="22"/>
      <c r="BK134" s="56">
        <v>0</v>
      </c>
    </row>
    <row r="135" spans="2:63" ht="84" x14ac:dyDescent="0.4">
      <c r="B135" s="36"/>
      <c r="C135" s="36"/>
      <c r="D135" s="60"/>
      <c r="E135" s="46" t="s">
        <v>67</v>
      </c>
      <c r="F135" s="47"/>
      <c r="G135" s="40"/>
      <c r="H135" s="40"/>
      <c r="I135" s="40"/>
      <c r="J135" s="40"/>
      <c r="K135" s="40"/>
      <c r="L135" s="83">
        <v>530731403</v>
      </c>
      <c r="M135" s="83">
        <v>534000540</v>
      </c>
      <c r="N135" s="83">
        <v>531613325</v>
      </c>
      <c r="O135" s="83">
        <v>532193514</v>
      </c>
      <c r="P135" s="83">
        <v>2128538782</v>
      </c>
      <c r="Q135" s="40"/>
      <c r="R135" s="40"/>
      <c r="S135" s="40"/>
      <c r="T135" s="40"/>
      <c r="U135" s="40"/>
      <c r="V135" s="40"/>
      <c r="W135" s="40"/>
      <c r="X135" s="40"/>
      <c r="Y135" s="40"/>
      <c r="Z135" s="40"/>
      <c r="AA135" s="40"/>
      <c r="AB135" s="40"/>
      <c r="AC135" s="40"/>
      <c r="AD135" s="40"/>
      <c r="AE135" s="40"/>
      <c r="AF135" s="40"/>
      <c r="AG135" s="40"/>
      <c r="AH135" s="40"/>
      <c r="AI135" s="40"/>
      <c r="AJ135" s="40"/>
      <c r="AK135" s="10"/>
      <c r="AL135" s="10"/>
      <c r="AM135" s="10"/>
      <c r="AN135" s="10"/>
      <c r="AO135" s="10"/>
      <c r="AP135" s="40"/>
      <c r="AQ135" s="40"/>
      <c r="AR135" s="40"/>
      <c r="AS135" s="40"/>
      <c r="AT135" s="40"/>
      <c r="AU135" s="40"/>
      <c r="AV135" s="40"/>
      <c r="AW135" s="40"/>
      <c r="AX135" s="40"/>
      <c r="AY135" s="40"/>
      <c r="AZ135" s="40"/>
      <c r="BA135" s="40"/>
      <c r="BB135" s="40"/>
      <c r="BC135" s="40"/>
      <c r="BD135" s="40"/>
      <c r="BE135" s="40"/>
      <c r="BF135" s="40"/>
      <c r="BG135" s="40"/>
      <c r="BH135" s="40"/>
      <c r="BI135" s="40"/>
      <c r="BJ135" s="22"/>
      <c r="BK135" s="56">
        <v>0</v>
      </c>
    </row>
    <row r="136" spans="2:63" ht="63" x14ac:dyDescent="0.4">
      <c r="B136" s="36"/>
      <c r="C136" s="36"/>
      <c r="D136" s="48" t="s">
        <v>56</v>
      </c>
      <c r="E136" s="46" t="s">
        <v>68</v>
      </c>
      <c r="F136" s="47"/>
      <c r="G136" s="40"/>
      <c r="H136" s="40"/>
      <c r="I136" s="40"/>
      <c r="J136" s="40"/>
      <c r="K136" s="40"/>
      <c r="L136" s="83">
        <v>684987287</v>
      </c>
      <c r="M136" s="83">
        <v>1036837928</v>
      </c>
      <c r="N136" s="83">
        <v>892465115</v>
      </c>
      <c r="O136" s="83">
        <v>560150929</v>
      </c>
      <c r="P136" s="83">
        <v>3174441260</v>
      </c>
      <c r="Q136" s="40"/>
      <c r="R136" s="40"/>
      <c r="S136" s="40"/>
      <c r="T136" s="40"/>
      <c r="U136" s="40"/>
      <c r="V136" s="40"/>
      <c r="W136" s="40"/>
      <c r="X136" s="40"/>
      <c r="Y136" s="40"/>
      <c r="Z136" s="40"/>
      <c r="AA136" s="40"/>
      <c r="AB136" s="40"/>
      <c r="AC136" s="40"/>
      <c r="AD136" s="40"/>
      <c r="AE136" s="40"/>
      <c r="AF136" s="40"/>
      <c r="AG136" s="40"/>
      <c r="AH136" s="40"/>
      <c r="AI136" s="40"/>
      <c r="AJ136" s="40"/>
      <c r="AK136" s="10"/>
      <c r="AL136" s="10"/>
      <c r="AM136" s="10"/>
      <c r="AN136" s="10"/>
      <c r="AO136" s="10"/>
      <c r="AP136" s="40"/>
      <c r="AQ136" s="40"/>
      <c r="AR136" s="40"/>
      <c r="AS136" s="40"/>
      <c r="AT136" s="40"/>
      <c r="AU136" s="40"/>
      <c r="AV136" s="40"/>
      <c r="AW136" s="40"/>
      <c r="AX136" s="40"/>
      <c r="AY136" s="40"/>
      <c r="AZ136" s="40"/>
      <c r="BA136" s="40"/>
      <c r="BB136" s="40"/>
      <c r="BC136" s="40"/>
      <c r="BD136" s="40"/>
      <c r="BE136" s="40"/>
      <c r="BF136" s="40"/>
      <c r="BG136" s="40"/>
      <c r="BH136" s="40"/>
      <c r="BI136" s="40"/>
      <c r="BJ136" s="22"/>
      <c r="BK136" s="56">
        <v>0</v>
      </c>
    </row>
    <row r="137" spans="2:63" ht="42" x14ac:dyDescent="0.4">
      <c r="B137" s="36"/>
      <c r="C137" s="36"/>
      <c r="D137" s="59"/>
      <c r="E137" s="46" t="s">
        <v>69</v>
      </c>
      <c r="F137" s="47"/>
      <c r="G137" s="40"/>
      <c r="H137" s="40"/>
      <c r="I137" s="40"/>
      <c r="J137" s="40"/>
      <c r="K137" s="40"/>
      <c r="L137" s="83">
        <v>0</v>
      </c>
      <c r="M137" s="83"/>
      <c r="N137" s="83"/>
      <c r="O137" s="83"/>
      <c r="P137" s="83"/>
      <c r="Q137" s="40"/>
      <c r="R137" s="40"/>
      <c r="S137" s="40"/>
      <c r="T137" s="40"/>
      <c r="U137" s="40"/>
      <c r="V137" s="40"/>
      <c r="W137" s="40"/>
      <c r="X137" s="40"/>
      <c r="Y137" s="40"/>
      <c r="Z137" s="40"/>
      <c r="AA137" s="40"/>
      <c r="AB137" s="40"/>
      <c r="AC137" s="40"/>
      <c r="AD137" s="40"/>
      <c r="AE137" s="40"/>
      <c r="AF137" s="40"/>
      <c r="AG137" s="40"/>
      <c r="AH137" s="40"/>
      <c r="AI137" s="40"/>
      <c r="AJ137" s="40"/>
      <c r="AK137" s="10"/>
      <c r="AL137" s="10"/>
      <c r="AM137" s="10"/>
      <c r="AN137" s="10"/>
      <c r="AO137" s="10"/>
      <c r="AP137" s="40"/>
      <c r="AQ137" s="40"/>
      <c r="AR137" s="40"/>
      <c r="AS137" s="40"/>
      <c r="AT137" s="40"/>
      <c r="AU137" s="40"/>
      <c r="AV137" s="40"/>
      <c r="AW137" s="40"/>
      <c r="AX137" s="40"/>
      <c r="AY137" s="40"/>
      <c r="AZ137" s="40"/>
      <c r="BA137" s="40"/>
      <c r="BB137" s="40"/>
      <c r="BC137" s="40"/>
      <c r="BD137" s="40"/>
      <c r="BE137" s="40"/>
      <c r="BF137" s="40"/>
      <c r="BG137" s="40"/>
      <c r="BH137" s="40"/>
      <c r="BI137" s="40"/>
      <c r="BJ137" s="22"/>
      <c r="BK137" s="56">
        <v>0</v>
      </c>
    </row>
    <row r="138" spans="2:63" ht="42" x14ac:dyDescent="0.4">
      <c r="B138" s="36"/>
      <c r="C138" s="36"/>
      <c r="D138" s="59"/>
      <c r="E138" s="46" t="s">
        <v>70</v>
      </c>
      <c r="F138" s="47"/>
      <c r="G138" s="40"/>
      <c r="H138" s="40"/>
      <c r="I138" s="40"/>
      <c r="J138" s="40"/>
      <c r="K138" s="40"/>
      <c r="L138" s="83">
        <v>0</v>
      </c>
      <c r="M138" s="83"/>
      <c r="N138" s="83"/>
      <c r="O138" s="83"/>
      <c r="P138" s="83"/>
      <c r="Q138" s="40"/>
      <c r="R138" s="40"/>
      <c r="S138" s="40"/>
      <c r="T138" s="40"/>
      <c r="U138" s="40"/>
      <c r="V138" s="40"/>
      <c r="W138" s="40"/>
      <c r="X138" s="40"/>
      <c r="Y138" s="40"/>
      <c r="Z138" s="40"/>
      <c r="AA138" s="40"/>
      <c r="AB138" s="40"/>
      <c r="AC138" s="40"/>
      <c r="AD138" s="40"/>
      <c r="AE138" s="40"/>
      <c r="AF138" s="40"/>
      <c r="AG138" s="40"/>
      <c r="AH138" s="40"/>
      <c r="AI138" s="40"/>
      <c r="AJ138" s="40"/>
      <c r="AK138" s="10"/>
      <c r="AL138" s="10"/>
      <c r="AM138" s="10"/>
      <c r="AN138" s="10"/>
      <c r="AO138" s="10"/>
      <c r="AP138" s="40"/>
      <c r="AQ138" s="40"/>
      <c r="AR138" s="40"/>
      <c r="AS138" s="40"/>
      <c r="AT138" s="40"/>
      <c r="AU138" s="40"/>
      <c r="AV138" s="40"/>
      <c r="AW138" s="40"/>
      <c r="AX138" s="40"/>
      <c r="AY138" s="40"/>
      <c r="AZ138" s="40"/>
      <c r="BA138" s="40"/>
      <c r="BB138" s="40"/>
      <c r="BC138" s="40"/>
      <c r="BD138" s="40"/>
      <c r="BE138" s="40"/>
      <c r="BF138" s="40"/>
      <c r="BG138" s="40"/>
      <c r="BH138" s="40"/>
      <c r="BI138" s="40"/>
      <c r="BJ138" s="22"/>
      <c r="BK138" s="56">
        <v>0</v>
      </c>
    </row>
    <row r="139" spans="2:63" ht="42" x14ac:dyDescent="0.4">
      <c r="B139" s="36"/>
      <c r="C139" s="36"/>
      <c r="D139" s="60"/>
      <c r="E139" s="46" t="s">
        <v>71</v>
      </c>
      <c r="F139" s="47"/>
      <c r="G139" s="40"/>
      <c r="H139" s="40"/>
      <c r="I139" s="40"/>
      <c r="J139" s="40"/>
      <c r="K139" s="40"/>
      <c r="L139" s="83"/>
      <c r="M139" s="83"/>
      <c r="N139" s="83"/>
      <c r="O139" s="83"/>
      <c r="P139" s="83"/>
      <c r="Q139" s="40"/>
      <c r="R139" s="40"/>
      <c r="S139" s="40"/>
      <c r="T139" s="40"/>
      <c r="U139" s="40"/>
      <c r="V139" s="40"/>
      <c r="W139" s="40"/>
      <c r="X139" s="40"/>
      <c r="Y139" s="40"/>
      <c r="Z139" s="40"/>
      <c r="AA139" s="40"/>
      <c r="AB139" s="40"/>
      <c r="AC139" s="40"/>
      <c r="AD139" s="40"/>
      <c r="AE139" s="40"/>
      <c r="AF139" s="40"/>
      <c r="AG139" s="40"/>
      <c r="AH139" s="40"/>
      <c r="AI139" s="40"/>
      <c r="AJ139" s="40"/>
      <c r="AK139" s="10"/>
      <c r="AL139" s="10"/>
      <c r="AM139" s="10"/>
      <c r="AN139" s="10"/>
      <c r="AO139" s="10"/>
      <c r="AP139" s="40"/>
      <c r="AQ139" s="40"/>
      <c r="AR139" s="40"/>
      <c r="AS139" s="40"/>
      <c r="AT139" s="40"/>
      <c r="AU139" s="40"/>
      <c r="AV139" s="40"/>
      <c r="AW139" s="40"/>
      <c r="AX139" s="40"/>
      <c r="AY139" s="40"/>
      <c r="AZ139" s="40"/>
      <c r="BA139" s="40"/>
      <c r="BB139" s="40"/>
      <c r="BC139" s="40"/>
      <c r="BD139" s="40"/>
      <c r="BE139" s="40"/>
      <c r="BF139" s="40"/>
      <c r="BG139" s="40"/>
      <c r="BH139" s="40"/>
      <c r="BI139" s="40"/>
      <c r="BJ139" s="22"/>
      <c r="BK139" s="56">
        <v>0</v>
      </c>
    </row>
    <row r="140" spans="2:63" ht="105" x14ac:dyDescent="0.4">
      <c r="B140" s="36"/>
      <c r="C140" s="36"/>
      <c r="D140" s="48" t="s">
        <v>72</v>
      </c>
      <c r="E140" s="46" t="s">
        <v>73</v>
      </c>
      <c r="F140" s="47"/>
      <c r="G140" s="40"/>
      <c r="H140" s="40"/>
      <c r="I140" s="40"/>
      <c r="J140" s="40"/>
      <c r="K140" s="40"/>
      <c r="L140" s="83"/>
      <c r="M140" s="83"/>
      <c r="N140" s="83"/>
      <c r="O140" s="83"/>
      <c r="P140" s="83"/>
      <c r="Q140" s="40"/>
      <c r="R140" s="40"/>
      <c r="S140" s="40"/>
      <c r="T140" s="40"/>
      <c r="U140" s="40"/>
      <c r="V140" s="40"/>
      <c r="W140" s="40"/>
      <c r="X140" s="40"/>
      <c r="Y140" s="40"/>
      <c r="Z140" s="40"/>
      <c r="AA140" s="40"/>
      <c r="AB140" s="40"/>
      <c r="AC140" s="40"/>
      <c r="AD140" s="40"/>
      <c r="AE140" s="40"/>
      <c r="AF140" s="40"/>
      <c r="AG140" s="40"/>
      <c r="AH140" s="40"/>
      <c r="AI140" s="40"/>
      <c r="AJ140" s="40"/>
      <c r="AK140" s="10"/>
      <c r="AL140" s="10"/>
      <c r="AM140" s="10"/>
      <c r="AN140" s="10"/>
      <c r="AO140" s="10"/>
      <c r="AP140" s="40"/>
      <c r="AQ140" s="40"/>
      <c r="AR140" s="40"/>
      <c r="AS140" s="40"/>
      <c r="AT140" s="40"/>
      <c r="AU140" s="40"/>
      <c r="AV140" s="40"/>
      <c r="AW140" s="40"/>
      <c r="AX140" s="40"/>
      <c r="AY140" s="40"/>
      <c r="AZ140" s="40"/>
      <c r="BA140" s="40"/>
      <c r="BB140" s="40"/>
      <c r="BC140" s="40"/>
      <c r="BD140" s="40"/>
      <c r="BE140" s="40"/>
      <c r="BF140" s="40"/>
      <c r="BG140" s="40"/>
      <c r="BH140" s="40"/>
      <c r="BI140" s="40"/>
      <c r="BJ140" s="22"/>
      <c r="BK140" s="56">
        <v>0</v>
      </c>
    </row>
    <row r="141" spans="2:63" ht="21" x14ac:dyDescent="0.4">
      <c r="B141" s="36"/>
      <c r="C141" s="36"/>
      <c r="D141" s="59"/>
      <c r="E141" s="46" t="s">
        <v>74</v>
      </c>
      <c r="F141" s="47"/>
      <c r="G141" s="40"/>
      <c r="H141" s="40"/>
      <c r="I141" s="40"/>
      <c r="J141" s="40"/>
      <c r="K141" s="40"/>
      <c r="L141" s="83"/>
      <c r="M141" s="83"/>
      <c r="N141" s="83"/>
      <c r="O141" s="83"/>
      <c r="P141" s="83"/>
      <c r="Q141" s="40"/>
      <c r="R141" s="40"/>
      <c r="S141" s="40"/>
      <c r="T141" s="40"/>
      <c r="U141" s="40"/>
      <c r="V141" s="40"/>
      <c r="W141" s="40"/>
      <c r="X141" s="40"/>
      <c r="Y141" s="40"/>
      <c r="Z141" s="40"/>
      <c r="AA141" s="40"/>
      <c r="AB141" s="40"/>
      <c r="AC141" s="40"/>
      <c r="AD141" s="40"/>
      <c r="AE141" s="40"/>
      <c r="AF141" s="40"/>
      <c r="AG141" s="40"/>
      <c r="AH141" s="40"/>
      <c r="AI141" s="40"/>
      <c r="AJ141" s="40"/>
      <c r="AK141" s="10"/>
      <c r="AL141" s="10"/>
      <c r="AM141" s="10"/>
      <c r="AN141" s="10"/>
      <c r="AO141" s="10"/>
      <c r="AP141" s="40"/>
      <c r="AQ141" s="40"/>
      <c r="AR141" s="40"/>
      <c r="AS141" s="40"/>
      <c r="AT141" s="40"/>
      <c r="AU141" s="40"/>
      <c r="AV141" s="40"/>
      <c r="AW141" s="40"/>
      <c r="AX141" s="40"/>
      <c r="AY141" s="40"/>
      <c r="AZ141" s="40"/>
      <c r="BA141" s="40"/>
      <c r="BB141" s="40"/>
      <c r="BC141" s="40"/>
      <c r="BD141" s="40"/>
      <c r="BE141" s="40"/>
      <c r="BF141" s="40"/>
      <c r="BG141" s="40"/>
      <c r="BH141" s="40"/>
      <c r="BI141" s="40"/>
      <c r="BJ141" s="22"/>
      <c r="BK141" s="56">
        <v>0</v>
      </c>
    </row>
    <row r="142" spans="2:63" ht="42" x14ac:dyDescent="0.4">
      <c r="B142" s="36"/>
      <c r="C142" s="36"/>
      <c r="D142" s="60"/>
      <c r="E142" s="46" t="s">
        <v>297</v>
      </c>
      <c r="F142" s="47"/>
      <c r="G142" s="40"/>
      <c r="H142" s="40"/>
      <c r="I142" s="40"/>
      <c r="J142" s="40"/>
      <c r="K142" s="40"/>
      <c r="L142" s="83"/>
      <c r="M142" s="83"/>
      <c r="N142" s="83"/>
      <c r="O142" s="83"/>
      <c r="P142" s="83"/>
      <c r="Q142" s="40"/>
      <c r="R142" s="40"/>
      <c r="S142" s="40"/>
      <c r="T142" s="40"/>
      <c r="U142" s="40"/>
      <c r="V142" s="40"/>
      <c r="W142" s="40"/>
      <c r="X142" s="40"/>
      <c r="Y142" s="40"/>
      <c r="Z142" s="40"/>
      <c r="AA142" s="40"/>
      <c r="AB142" s="40"/>
      <c r="AC142" s="40"/>
      <c r="AD142" s="40"/>
      <c r="AE142" s="40"/>
      <c r="AF142" s="40"/>
      <c r="AG142" s="40"/>
      <c r="AH142" s="40"/>
      <c r="AI142" s="40"/>
      <c r="AJ142" s="40"/>
      <c r="AK142" s="10"/>
      <c r="AL142" s="10"/>
      <c r="AM142" s="10"/>
      <c r="AN142" s="10"/>
      <c r="AO142" s="10"/>
      <c r="AP142" s="40"/>
      <c r="AQ142" s="40"/>
      <c r="AR142" s="40"/>
      <c r="AS142" s="40"/>
      <c r="AT142" s="40"/>
      <c r="AU142" s="40"/>
      <c r="AV142" s="40"/>
      <c r="AW142" s="40"/>
      <c r="AX142" s="40"/>
      <c r="AY142" s="40"/>
      <c r="AZ142" s="40"/>
      <c r="BA142" s="40"/>
      <c r="BB142" s="40"/>
      <c r="BC142" s="40"/>
      <c r="BD142" s="40"/>
      <c r="BE142" s="40"/>
      <c r="BF142" s="40"/>
      <c r="BG142" s="40"/>
      <c r="BH142" s="40"/>
      <c r="BI142" s="40"/>
      <c r="BJ142" s="22"/>
      <c r="BK142" s="56">
        <v>0</v>
      </c>
    </row>
    <row r="143" spans="2:63" ht="105" x14ac:dyDescent="0.4">
      <c r="B143" s="36"/>
      <c r="C143" s="36"/>
      <c r="D143" s="46" t="s">
        <v>75</v>
      </c>
      <c r="E143" s="46" t="s">
        <v>75</v>
      </c>
      <c r="F143" s="47"/>
      <c r="G143" s="40"/>
      <c r="H143" s="40"/>
      <c r="I143" s="40"/>
      <c r="J143" s="40"/>
      <c r="K143" s="40"/>
      <c r="L143" s="83">
        <v>1225180601</v>
      </c>
      <c r="M143" s="83">
        <v>1689945991</v>
      </c>
      <c r="N143" s="83">
        <v>1133761913</v>
      </c>
      <c r="O143" s="83">
        <v>1363921595</v>
      </c>
      <c r="P143" s="83">
        <v>5412810101</v>
      </c>
      <c r="Q143" s="40"/>
      <c r="R143" s="40"/>
      <c r="S143" s="40"/>
      <c r="T143" s="40"/>
      <c r="U143" s="40"/>
      <c r="V143" s="40"/>
      <c r="W143" s="40"/>
      <c r="X143" s="40"/>
      <c r="Y143" s="40"/>
      <c r="Z143" s="40"/>
      <c r="AA143" s="40"/>
      <c r="AB143" s="40"/>
      <c r="AC143" s="40"/>
      <c r="AD143" s="40"/>
      <c r="AE143" s="40"/>
      <c r="AF143" s="40"/>
      <c r="AG143" s="40"/>
      <c r="AH143" s="40"/>
      <c r="AI143" s="40"/>
      <c r="AJ143" s="40"/>
      <c r="AK143" s="10"/>
      <c r="AL143" s="10"/>
      <c r="AM143" s="10"/>
      <c r="AN143" s="10"/>
      <c r="AO143" s="10"/>
      <c r="AP143" s="40"/>
      <c r="AQ143" s="40"/>
      <c r="AR143" s="40"/>
      <c r="AS143" s="40"/>
      <c r="AT143" s="40"/>
      <c r="AU143" s="40"/>
      <c r="AV143" s="40"/>
      <c r="AW143" s="40"/>
      <c r="AX143" s="40"/>
      <c r="AY143" s="40"/>
      <c r="AZ143" s="40"/>
      <c r="BA143" s="40"/>
      <c r="BB143" s="40"/>
      <c r="BC143" s="40"/>
      <c r="BD143" s="40"/>
      <c r="BE143" s="40"/>
      <c r="BF143" s="40"/>
      <c r="BG143" s="40"/>
      <c r="BH143" s="40"/>
      <c r="BI143" s="40"/>
      <c r="BJ143" s="22"/>
      <c r="BK143" s="56">
        <v>0</v>
      </c>
    </row>
    <row r="144" spans="2:63" ht="42.6" thickBot="1" x14ac:dyDescent="0.45">
      <c r="B144" s="37"/>
      <c r="C144" s="37"/>
      <c r="D144" s="81" t="s">
        <v>298</v>
      </c>
      <c r="E144" s="79" t="s">
        <v>298</v>
      </c>
      <c r="F144" s="55"/>
      <c r="G144" s="41"/>
      <c r="H144" s="41"/>
      <c r="I144" s="41"/>
      <c r="J144" s="41"/>
      <c r="K144" s="41"/>
      <c r="L144" s="84">
        <v>1501544693</v>
      </c>
      <c r="M144" s="84">
        <v>1427086988</v>
      </c>
      <c r="N144" s="84">
        <v>1424947084</v>
      </c>
      <c r="O144" s="84">
        <v>1721645147</v>
      </c>
      <c r="P144" s="84">
        <v>6075223912</v>
      </c>
      <c r="Q144" s="41"/>
      <c r="R144" s="41"/>
      <c r="S144" s="41"/>
      <c r="T144" s="41"/>
      <c r="U144" s="41"/>
      <c r="V144" s="41"/>
      <c r="W144" s="41"/>
      <c r="X144" s="41"/>
      <c r="Y144" s="41"/>
      <c r="Z144" s="41"/>
      <c r="AA144" s="41"/>
      <c r="AB144" s="41"/>
      <c r="AC144" s="41"/>
      <c r="AD144" s="41"/>
      <c r="AE144" s="41"/>
      <c r="AF144" s="41"/>
      <c r="AG144" s="41"/>
      <c r="AH144" s="41"/>
      <c r="AI144" s="41"/>
      <c r="AJ144" s="41"/>
      <c r="AK144" s="11"/>
      <c r="AL144" s="11"/>
      <c r="AM144" s="11"/>
      <c r="AN144" s="11"/>
      <c r="AO144" s="11"/>
      <c r="AP144" s="41"/>
      <c r="AQ144" s="41"/>
      <c r="AR144" s="41"/>
      <c r="AS144" s="41"/>
      <c r="AT144" s="41"/>
      <c r="AU144" s="41"/>
      <c r="AV144" s="41"/>
      <c r="AW144" s="41"/>
      <c r="AX144" s="41"/>
      <c r="AY144" s="41"/>
      <c r="AZ144" s="41"/>
      <c r="BA144" s="41"/>
      <c r="BB144" s="41"/>
      <c r="BC144" s="41"/>
      <c r="BD144" s="41"/>
      <c r="BE144" s="41"/>
      <c r="BF144" s="41"/>
      <c r="BG144" s="41"/>
      <c r="BH144" s="41"/>
      <c r="BI144" s="41"/>
      <c r="BJ144" s="23"/>
      <c r="BK144" s="56">
        <v>0</v>
      </c>
    </row>
  </sheetData>
  <sheetProtection selectLockedCells="1" selectUnlockedCells="1"/>
  <dataConsolidate/>
  <mergeCells count="1">
    <mergeCell ref="B2:C2"/>
  </mergeCells>
  <pageMargins left="0.70866141732283472" right="0.70866141732283472" top="0.74803149606299213" bottom="0.74803149606299213" header="0.31496062992125984" footer="0.31496062992125984"/>
  <pageSetup paperSize="5" scale="10" fitToWidth="2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1" r:id="rId4" name="Button 7">
              <controlPr defaultSize="0" print="0" autoFill="0" autoPict="0" macro="[0]!Hoja1.CapturaDeudaPublicaLargo">
                <anchor moveWithCells="1" sizeWithCells="1">
                  <from>
                    <xdr:col>1</xdr:col>
                    <xdr:colOff>2506980</xdr:colOff>
                    <xdr:row>10</xdr:row>
                    <xdr:rowOff>198120</xdr:rowOff>
                  </from>
                  <to>
                    <xdr:col>1</xdr:col>
                    <xdr:colOff>3467100</xdr:colOff>
                    <xdr:row>10</xdr:row>
                    <xdr:rowOff>579120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5" name="Button 11">
              <controlPr defaultSize="0" print="0" autoFill="0" autoPict="0" macro="[0]!Hoja1.CapturaDeudaPublicaCorto">
                <anchor moveWithCells="1" sizeWithCells="1">
                  <from>
                    <xdr:col>1</xdr:col>
                    <xdr:colOff>2484120</xdr:colOff>
                    <xdr:row>78</xdr:row>
                    <xdr:rowOff>259080</xdr:rowOff>
                  </from>
                  <to>
                    <xdr:col>1</xdr:col>
                    <xdr:colOff>3467100</xdr:colOff>
                    <xdr:row>78</xdr:row>
                    <xdr:rowOff>571500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6" name="Button 12">
              <controlPr defaultSize="0" print="0" autoFill="0" autoPict="0" macro="[0]!Hoja1.CapturaContabilidad">
                <anchor moveWithCells="1" sizeWithCells="1">
                  <from>
                    <xdr:col>1</xdr:col>
                    <xdr:colOff>2484120</xdr:colOff>
                    <xdr:row>89</xdr:row>
                    <xdr:rowOff>251460</xdr:rowOff>
                  </from>
                  <to>
                    <xdr:col>1</xdr:col>
                    <xdr:colOff>3429000</xdr:colOff>
                    <xdr:row>89</xdr:row>
                    <xdr:rowOff>563880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7" name="Button 13">
              <controlPr defaultSize="0" print="0" autoFill="0" autoPict="0" macro="[0]!Hoja1.CapturaIngresosLibre">
                <anchor moveWithCells="1" sizeWithCells="1">
                  <from>
                    <xdr:col>1</xdr:col>
                    <xdr:colOff>2484120</xdr:colOff>
                    <xdr:row>98</xdr:row>
                    <xdr:rowOff>160020</xdr:rowOff>
                  </from>
                  <to>
                    <xdr:col>1</xdr:col>
                    <xdr:colOff>3429000</xdr:colOff>
                    <xdr:row>99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8" name="Button 15">
              <controlPr defaultSize="0" print="0" autoFill="0" autoPict="0" macro="[0]!Hoja1.CapturaIngresosTransfer">
                <anchor moveWithCells="1" sizeWithCells="1">
                  <from>
                    <xdr:col>1</xdr:col>
                    <xdr:colOff>2324100</xdr:colOff>
                    <xdr:row>127</xdr:row>
                    <xdr:rowOff>251460</xdr:rowOff>
                  </from>
                  <to>
                    <xdr:col>1</xdr:col>
                    <xdr:colOff>3299460</xdr:colOff>
                    <xdr:row>128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9" name="Button 18">
              <controlPr defaultSize="0" print="0" autoFill="0" autoPict="0" macro="[0]!Hoja1.CapturaDatosGrales">
                <anchor moveWithCells="1" sizeWithCells="1">
                  <from>
                    <xdr:col>3</xdr:col>
                    <xdr:colOff>114300</xdr:colOff>
                    <xdr:row>1</xdr:row>
                    <xdr:rowOff>30480</xdr:rowOff>
                  </from>
                  <to>
                    <xdr:col>3</xdr:col>
                    <xdr:colOff>1257300</xdr:colOff>
                    <xdr:row>2</xdr:row>
                    <xdr:rowOff>251460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Soporte!$H$4:$H$12</xm:f>
          </x14:formula1>
          <xm:sqref>D78</xm:sqref>
        </x14:dataValidation>
        <x14:dataValidation type="list" allowBlank="1" showInputMessage="1" showErrorMessage="1">
          <x14:formula1>
            <xm:f>Soporte!$H$16:$H$19</xm:f>
          </x14:formula1>
          <xm:sqref>D79:D89</xm:sqref>
        </x14:dataValidation>
        <x14:dataValidation type="list" allowBlank="1" showInputMessage="1" showErrorMessage="1">
          <x14:formula1>
            <xm:f>Soporte!$F$5:$F$58</xm:f>
          </x14:formula1>
          <xm:sqref>E78:E89</xm:sqref>
        </x14:dataValidation>
        <x14:dataValidation type="list" allowBlank="1" showInputMessage="1" showErrorMessage="1">
          <x14:formula1>
            <xm:f>Soporte!$D$4:$D$19</xm:f>
          </x14:formula1>
          <xm:sqref>G78:H89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2:AL77"/>
  <sheetViews>
    <sheetView topLeftCell="C1" zoomScale="80" zoomScaleNormal="80" workbookViewId="0">
      <selection activeCell="H20" sqref="H20"/>
    </sheetView>
  </sheetViews>
  <sheetFormatPr baseColWidth="10" defaultRowHeight="14.4" x14ac:dyDescent="0.3"/>
  <cols>
    <col min="1" max="1" width="3.44140625" bestFit="1" customWidth="1"/>
    <col min="2" max="2" width="51.33203125" bestFit="1" customWidth="1"/>
    <col min="3" max="3" width="8.88671875" bestFit="1" customWidth="1"/>
    <col min="4" max="4" width="35.109375" bestFit="1" customWidth="1"/>
    <col min="5" max="5" width="6.6640625" bestFit="1" customWidth="1"/>
    <col min="6" max="6" width="42" bestFit="1" customWidth="1"/>
    <col min="7" max="7" width="6.6640625" bestFit="1" customWidth="1"/>
    <col min="8" max="8" width="58.88671875" bestFit="1" customWidth="1"/>
    <col min="9" max="9" width="6.6640625" bestFit="1" customWidth="1"/>
    <col min="10" max="10" width="58.6640625" bestFit="1" customWidth="1"/>
    <col min="11" max="11" width="6.6640625" bestFit="1" customWidth="1"/>
    <col min="12" max="12" width="5.5546875" bestFit="1" customWidth="1"/>
    <col min="13" max="13" width="6.6640625" bestFit="1" customWidth="1"/>
    <col min="14" max="14" width="20" bestFit="1" customWidth="1"/>
    <col min="15" max="15" width="6.6640625" bestFit="1" customWidth="1"/>
    <col min="16" max="16" width="56.44140625" bestFit="1" customWidth="1"/>
    <col min="17" max="17" width="6.6640625" bestFit="1" customWidth="1"/>
    <col min="18" max="19" width="56.44140625" customWidth="1"/>
    <col min="20" max="20" width="6.6640625" bestFit="1" customWidth="1"/>
    <col min="21" max="21" width="56.44140625" bestFit="1" customWidth="1"/>
    <col min="22" max="22" width="100.5546875" bestFit="1" customWidth="1"/>
    <col min="23" max="23" width="124.88671875" bestFit="1" customWidth="1"/>
    <col min="24" max="24" width="6.6640625" bestFit="1" customWidth="1"/>
    <col min="25" max="25" width="20.88671875" bestFit="1" customWidth="1"/>
    <col min="26" max="40" width="3.44140625" bestFit="1" customWidth="1"/>
  </cols>
  <sheetData>
    <row r="2" spans="1:38" x14ac:dyDescent="0.3">
      <c r="A2" s="57">
        <v>1</v>
      </c>
      <c r="B2" s="57">
        <v>2</v>
      </c>
      <c r="C2" s="57">
        <v>3</v>
      </c>
      <c r="D2" s="57">
        <v>4</v>
      </c>
      <c r="E2" s="57">
        <v>5</v>
      </c>
      <c r="F2" s="57">
        <v>6</v>
      </c>
      <c r="G2" s="57">
        <v>7</v>
      </c>
      <c r="H2" s="57">
        <v>8</v>
      </c>
      <c r="I2" s="57">
        <v>9</v>
      </c>
      <c r="J2" s="57">
        <v>10</v>
      </c>
      <c r="K2" s="57">
        <v>11</v>
      </c>
      <c r="L2" s="57">
        <v>12</v>
      </c>
      <c r="M2" s="57">
        <v>13</v>
      </c>
      <c r="N2" s="57">
        <v>14</v>
      </c>
      <c r="O2" s="57">
        <v>15</v>
      </c>
      <c r="P2" s="57">
        <v>16</v>
      </c>
      <c r="Q2" s="57">
        <v>17</v>
      </c>
      <c r="R2" s="57">
        <v>18</v>
      </c>
      <c r="S2" s="57">
        <v>19</v>
      </c>
      <c r="T2" s="57">
        <v>20</v>
      </c>
      <c r="U2" s="57">
        <v>21</v>
      </c>
      <c r="V2" s="57">
        <v>22</v>
      </c>
      <c r="W2" s="57">
        <v>23</v>
      </c>
      <c r="X2" s="57">
        <v>24</v>
      </c>
      <c r="Y2" s="57">
        <v>25</v>
      </c>
      <c r="Z2" s="57">
        <v>26</v>
      </c>
      <c r="AA2" s="57">
        <v>27</v>
      </c>
      <c r="AB2" s="57">
        <v>28</v>
      </c>
      <c r="AC2" s="57">
        <v>29</v>
      </c>
      <c r="AD2" s="57">
        <v>30</v>
      </c>
      <c r="AE2" s="57">
        <v>31</v>
      </c>
      <c r="AF2" s="57">
        <v>32</v>
      </c>
      <c r="AG2" s="57">
        <v>33</v>
      </c>
      <c r="AH2" s="57">
        <v>34</v>
      </c>
      <c r="AI2" s="57">
        <v>35</v>
      </c>
      <c r="AJ2" s="57">
        <v>36</v>
      </c>
      <c r="AK2" s="57">
        <v>37</v>
      </c>
      <c r="AL2" s="57">
        <v>38</v>
      </c>
    </row>
    <row r="3" spans="1:38" x14ac:dyDescent="0.3">
      <c r="A3" t="s">
        <v>169</v>
      </c>
      <c r="B3" s="25" t="s">
        <v>289</v>
      </c>
      <c r="C3" s="25" t="s">
        <v>179</v>
      </c>
      <c r="D3" s="25" t="s">
        <v>81</v>
      </c>
      <c r="E3" s="25" t="s">
        <v>170</v>
      </c>
      <c r="F3" s="25" t="s">
        <v>292</v>
      </c>
      <c r="G3" s="25" t="s">
        <v>170</v>
      </c>
      <c r="H3" s="25" t="s">
        <v>83</v>
      </c>
      <c r="I3" s="25" t="s">
        <v>170</v>
      </c>
      <c r="J3" s="25" t="s">
        <v>296</v>
      </c>
      <c r="K3" s="25" t="s">
        <v>170</v>
      </c>
      <c r="L3" s="25" t="s">
        <v>172</v>
      </c>
      <c r="M3" s="25" t="s">
        <v>170</v>
      </c>
      <c r="N3" s="25" t="s">
        <v>178</v>
      </c>
      <c r="O3" s="25" t="s">
        <v>170</v>
      </c>
      <c r="P3" s="25" t="s">
        <v>307</v>
      </c>
      <c r="Q3" s="25" t="s">
        <v>170</v>
      </c>
      <c r="R3" s="63" t="s">
        <v>312</v>
      </c>
      <c r="S3" s="63" t="s">
        <v>306</v>
      </c>
      <c r="T3" s="63" t="s">
        <v>170</v>
      </c>
      <c r="U3" s="62" t="s">
        <v>311</v>
      </c>
      <c r="V3" s="62" t="s">
        <v>310</v>
      </c>
      <c r="W3" s="62" t="s">
        <v>308</v>
      </c>
      <c r="X3" s="62" t="s">
        <v>170</v>
      </c>
      <c r="Y3" s="25" t="s">
        <v>404</v>
      </c>
      <c r="Z3" s="25" t="s">
        <v>170</v>
      </c>
    </row>
    <row r="4" spans="1:38" x14ac:dyDescent="0.3">
      <c r="A4">
        <v>0</v>
      </c>
      <c r="B4" t="s">
        <v>81</v>
      </c>
      <c r="C4">
        <v>4</v>
      </c>
      <c r="D4" s="73" t="s">
        <v>396</v>
      </c>
      <c r="E4" s="26" t="s">
        <v>171</v>
      </c>
      <c r="F4" s="73" t="s">
        <v>397</v>
      </c>
      <c r="G4" s="26" t="s">
        <v>171</v>
      </c>
      <c r="H4" s="73" t="s">
        <v>85</v>
      </c>
      <c r="I4" s="26" t="s">
        <v>171</v>
      </c>
      <c r="J4" s="73" t="s">
        <v>85</v>
      </c>
      <c r="K4" s="26" t="s">
        <v>171</v>
      </c>
      <c r="L4">
        <v>2016</v>
      </c>
      <c r="M4" s="26" t="s">
        <v>171</v>
      </c>
      <c r="N4" s="26" t="s">
        <v>173</v>
      </c>
      <c r="O4" s="26" t="s">
        <v>171</v>
      </c>
      <c r="P4" t="s">
        <v>167</v>
      </c>
      <c r="Q4" s="26" t="s">
        <v>171</v>
      </c>
      <c r="R4" t="s">
        <v>167</v>
      </c>
      <c r="S4" t="s">
        <v>301</v>
      </c>
      <c r="T4" t="s">
        <v>171</v>
      </c>
      <c r="U4" t="s">
        <v>167</v>
      </c>
      <c r="V4" t="s">
        <v>301</v>
      </c>
      <c r="W4" t="s">
        <v>20</v>
      </c>
      <c r="X4" s="26" t="s">
        <v>171</v>
      </c>
      <c r="Y4" t="s">
        <v>405</v>
      </c>
      <c r="Z4" t="s">
        <v>171</v>
      </c>
    </row>
    <row r="5" spans="1:38" x14ac:dyDescent="0.3">
      <c r="A5">
        <v>1</v>
      </c>
      <c r="B5" t="s">
        <v>82</v>
      </c>
      <c r="C5">
        <v>6</v>
      </c>
      <c r="D5" s="73" t="s">
        <v>153</v>
      </c>
      <c r="E5" s="26" t="s">
        <v>171</v>
      </c>
      <c r="F5" s="73" t="s">
        <v>376</v>
      </c>
      <c r="G5" s="26" t="s">
        <v>171</v>
      </c>
      <c r="H5" s="74" t="s">
        <v>151</v>
      </c>
      <c r="I5" s="26" t="s">
        <v>171</v>
      </c>
      <c r="J5" s="73" t="s">
        <v>92</v>
      </c>
      <c r="K5" s="26" t="s">
        <v>171</v>
      </c>
      <c r="L5">
        <v>2017</v>
      </c>
      <c r="M5" s="26" t="s">
        <v>171</v>
      </c>
      <c r="N5" s="26" t="s">
        <v>174</v>
      </c>
      <c r="O5" s="26" t="s">
        <v>171</v>
      </c>
      <c r="P5" t="s">
        <v>28</v>
      </c>
      <c r="Q5" s="26" t="s">
        <v>171</v>
      </c>
      <c r="R5" t="s">
        <v>167</v>
      </c>
      <c r="S5" t="s">
        <v>302</v>
      </c>
      <c r="T5" t="s">
        <v>171</v>
      </c>
      <c r="U5" t="s">
        <v>167</v>
      </c>
      <c r="V5" t="s">
        <v>301</v>
      </c>
      <c r="W5" t="s">
        <v>21</v>
      </c>
      <c r="X5" s="26" t="s">
        <v>171</v>
      </c>
      <c r="Y5" t="s">
        <v>395</v>
      </c>
      <c r="Z5" t="s">
        <v>171</v>
      </c>
    </row>
    <row r="6" spans="1:38" x14ac:dyDescent="0.3">
      <c r="A6">
        <v>2</v>
      </c>
      <c r="B6" t="s">
        <v>83</v>
      </c>
      <c r="C6">
        <v>8</v>
      </c>
      <c r="D6" s="73" t="s">
        <v>154</v>
      </c>
      <c r="E6" s="26" t="s">
        <v>171</v>
      </c>
      <c r="F6" s="73" t="s">
        <v>394</v>
      </c>
      <c r="G6" s="26" t="s">
        <v>171</v>
      </c>
      <c r="H6" s="73" t="s">
        <v>152</v>
      </c>
      <c r="I6" s="26" t="s">
        <v>171</v>
      </c>
      <c r="J6" s="73" t="s">
        <v>166</v>
      </c>
      <c r="K6" s="26" t="s">
        <v>171</v>
      </c>
      <c r="N6" s="26" t="s">
        <v>175</v>
      </c>
      <c r="O6" s="26" t="s">
        <v>171</v>
      </c>
      <c r="P6" t="s">
        <v>79</v>
      </c>
      <c r="Q6" s="26" t="s">
        <v>171</v>
      </c>
      <c r="R6" t="s">
        <v>167</v>
      </c>
      <c r="S6" t="s">
        <v>303</v>
      </c>
      <c r="T6" t="s">
        <v>171</v>
      </c>
      <c r="U6" t="s">
        <v>167</v>
      </c>
      <c r="V6" t="s">
        <v>301</v>
      </c>
      <c r="W6" t="s">
        <v>22</v>
      </c>
      <c r="X6" s="26" t="s">
        <v>171</v>
      </c>
      <c r="Y6" t="s">
        <v>406</v>
      </c>
      <c r="Z6" t="s">
        <v>171</v>
      </c>
    </row>
    <row r="7" spans="1:38" x14ac:dyDescent="0.3">
      <c r="A7">
        <v>3</v>
      </c>
      <c r="B7" t="s">
        <v>296</v>
      </c>
      <c r="C7">
        <v>10</v>
      </c>
      <c r="D7" s="73" t="s">
        <v>155</v>
      </c>
      <c r="E7" s="26" t="s">
        <v>171</v>
      </c>
      <c r="F7" s="73" t="s">
        <v>392</v>
      </c>
      <c r="G7" s="26" t="s">
        <v>171</v>
      </c>
      <c r="H7" s="73" t="s">
        <v>90</v>
      </c>
      <c r="I7" s="26" t="s">
        <v>171</v>
      </c>
      <c r="J7" s="73" t="s">
        <v>89</v>
      </c>
      <c r="N7" s="26" t="s">
        <v>176</v>
      </c>
      <c r="O7" s="26" t="s">
        <v>171</v>
      </c>
      <c r="R7" t="s">
        <v>167</v>
      </c>
      <c r="S7" t="s">
        <v>304</v>
      </c>
      <c r="T7" t="s">
        <v>171</v>
      </c>
      <c r="U7" t="s">
        <v>167</v>
      </c>
      <c r="V7" t="s">
        <v>302</v>
      </c>
      <c r="W7" t="s">
        <v>23</v>
      </c>
      <c r="X7" s="26" t="s">
        <v>171</v>
      </c>
      <c r="Y7" t="s">
        <v>407</v>
      </c>
      <c r="Z7" t="s">
        <v>171</v>
      </c>
    </row>
    <row r="8" spans="1:38" x14ac:dyDescent="0.3">
      <c r="A8">
        <v>4</v>
      </c>
      <c r="B8" t="s">
        <v>172</v>
      </c>
      <c r="C8">
        <v>12</v>
      </c>
      <c r="D8" s="73" t="s">
        <v>156</v>
      </c>
      <c r="E8" s="26" t="s">
        <v>171</v>
      </c>
      <c r="F8" s="73" t="s">
        <v>97</v>
      </c>
      <c r="G8" s="26" t="s">
        <v>171</v>
      </c>
      <c r="H8" s="73" t="s">
        <v>18</v>
      </c>
      <c r="I8" s="26" t="s">
        <v>171</v>
      </c>
      <c r="J8" s="73" t="s">
        <v>107</v>
      </c>
      <c r="N8" s="26" t="s">
        <v>177</v>
      </c>
      <c r="O8" s="26" t="s">
        <v>171</v>
      </c>
      <c r="R8" t="s">
        <v>28</v>
      </c>
      <c r="S8" t="s">
        <v>29</v>
      </c>
      <c r="T8" t="s">
        <v>171</v>
      </c>
      <c r="U8" t="s">
        <v>167</v>
      </c>
      <c r="V8" t="s">
        <v>302</v>
      </c>
      <c r="W8" t="s">
        <v>24</v>
      </c>
      <c r="X8" s="26" t="s">
        <v>171</v>
      </c>
      <c r="Y8" t="s">
        <v>408</v>
      </c>
      <c r="Z8" t="s">
        <v>171</v>
      </c>
    </row>
    <row r="9" spans="1:38" x14ac:dyDescent="0.3">
      <c r="A9">
        <v>5</v>
      </c>
      <c r="B9" t="s">
        <v>178</v>
      </c>
      <c r="C9">
        <v>14</v>
      </c>
      <c r="D9" s="74" t="s">
        <v>96</v>
      </c>
      <c r="E9" s="26" t="s">
        <v>171</v>
      </c>
      <c r="F9" s="73" t="s">
        <v>130</v>
      </c>
      <c r="G9" s="26" t="s">
        <v>171</v>
      </c>
      <c r="H9" s="73" t="s">
        <v>165</v>
      </c>
      <c r="I9" s="26" t="s">
        <v>171</v>
      </c>
      <c r="J9" s="26"/>
      <c r="R9" t="s">
        <v>28</v>
      </c>
      <c r="S9" t="s">
        <v>37</v>
      </c>
      <c r="T9" t="s">
        <v>171</v>
      </c>
      <c r="U9" t="s">
        <v>167</v>
      </c>
      <c r="V9" t="s">
        <v>302</v>
      </c>
      <c r="W9" t="s">
        <v>25</v>
      </c>
      <c r="X9" s="26" t="s">
        <v>171</v>
      </c>
      <c r="Y9" t="s">
        <v>409</v>
      </c>
      <c r="Z9" t="s">
        <v>171</v>
      </c>
    </row>
    <row r="10" spans="1:38" x14ac:dyDescent="0.3">
      <c r="A10">
        <v>6</v>
      </c>
      <c r="B10" t="s">
        <v>307</v>
      </c>
      <c r="C10">
        <v>16</v>
      </c>
      <c r="D10" s="73" t="s">
        <v>157</v>
      </c>
      <c r="E10" s="26" t="s">
        <v>171</v>
      </c>
      <c r="F10" s="73" t="s">
        <v>393</v>
      </c>
      <c r="G10" s="26" t="s">
        <v>171</v>
      </c>
      <c r="H10" s="73" t="s">
        <v>102</v>
      </c>
      <c r="I10" s="26" t="s">
        <v>171</v>
      </c>
      <c r="J10" s="26"/>
      <c r="R10" t="s">
        <v>28</v>
      </c>
      <c r="S10" t="s">
        <v>49</v>
      </c>
      <c r="T10" t="s">
        <v>171</v>
      </c>
      <c r="U10" t="s">
        <v>167</v>
      </c>
      <c r="V10" t="s">
        <v>303</v>
      </c>
      <c r="W10" t="s">
        <v>26</v>
      </c>
      <c r="X10" s="26" t="s">
        <v>171</v>
      </c>
      <c r="Y10" t="s">
        <v>410</v>
      </c>
      <c r="Z10" t="s">
        <v>171</v>
      </c>
    </row>
    <row r="11" spans="1:38" x14ac:dyDescent="0.3">
      <c r="A11">
        <v>7</v>
      </c>
      <c r="B11" s="64" t="s">
        <v>312</v>
      </c>
      <c r="C11" s="64">
        <v>18</v>
      </c>
      <c r="D11" s="73" t="s">
        <v>94</v>
      </c>
      <c r="E11" s="26" t="s">
        <v>171</v>
      </c>
      <c r="F11" s="73" t="s">
        <v>131</v>
      </c>
      <c r="G11" s="26" t="s">
        <v>171</v>
      </c>
      <c r="H11" s="73" t="s">
        <v>89</v>
      </c>
      <c r="I11" s="26" t="s">
        <v>171</v>
      </c>
      <c r="J11" s="26"/>
      <c r="R11" t="s">
        <v>28</v>
      </c>
      <c r="S11" t="s">
        <v>309</v>
      </c>
      <c r="T11" t="s">
        <v>171</v>
      </c>
      <c r="U11" t="s">
        <v>167</v>
      </c>
      <c r="V11" t="s">
        <v>304</v>
      </c>
      <c r="W11" t="s">
        <v>27</v>
      </c>
      <c r="X11" s="26" t="s">
        <v>171</v>
      </c>
      <c r="Y11" t="s">
        <v>411</v>
      </c>
      <c r="Z11" t="s">
        <v>171</v>
      </c>
    </row>
    <row r="12" spans="1:38" x14ac:dyDescent="0.3">
      <c r="A12">
        <v>8</v>
      </c>
      <c r="B12" s="64" t="s">
        <v>306</v>
      </c>
      <c r="C12" s="64">
        <v>19</v>
      </c>
      <c r="D12" s="73" t="s">
        <v>149</v>
      </c>
      <c r="E12" s="26" t="s">
        <v>171</v>
      </c>
      <c r="F12" s="73" t="s">
        <v>132</v>
      </c>
      <c r="G12" s="26" t="s">
        <v>171</v>
      </c>
      <c r="H12" s="73" t="s">
        <v>109</v>
      </c>
      <c r="I12" s="26" t="s">
        <v>171</v>
      </c>
      <c r="J12" s="26"/>
      <c r="R12" t="s">
        <v>79</v>
      </c>
      <c r="S12" t="s">
        <v>59</v>
      </c>
      <c r="T12" t="s">
        <v>171</v>
      </c>
      <c r="U12" t="s">
        <v>167</v>
      </c>
      <c r="V12" t="s">
        <v>304</v>
      </c>
      <c r="W12" t="s">
        <v>305</v>
      </c>
      <c r="X12" s="26" t="s">
        <v>171</v>
      </c>
      <c r="Y12" t="s">
        <v>412</v>
      </c>
      <c r="Z12" t="s">
        <v>171</v>
      </c>
    </row>
    <row r="13" spans="1:38" x14ac:dyDescent="0.3">
      <c r="A13">
        <v>9</v>
      </c>
      <c r="B13" s="61" t="s">
        <v>311</v>
      </c>
      <c r="C13" s="61">
        <v>21</v>
      </c>
      <c r="D13" s="73" t="s">
        <v>148</v>
      </c>
      <c r="E13" s="26" t="s">
        <v>171</v>
      </c>
      <c r="F13" s="73" t="s">
        <v>134</v>
      </c>
      <c r="G13" s="26" t="s">
        <v>171</v>
      </c>
      <c r="H13" s="73" t="s">
        <v>398</v>
      </c>
      <c r="I13" s="26" t="s">
        <v>171</v>
      </c>
      <c r="J13" s="26"/>
      <c r="R13" t="s">
        <v>79</v>
      </c>
      <c r="S13" t="s">
        <v>56</v>
      </c>
      <c r="T13" t="s">
        <v>171</v>
      </c>
      <c r="U13" t="s">
        <v>28</v>
      </c>
      <c r="V13" t="s">
        <v>29</v>
      </c>
      <c r="W13" t="s">
        <v>30</v>
      </c>
      <c r="X13" s="26" t="s">
        <v>171</v>
      </c>
      <c r="Y13" t="s">
        <v>413</v>
      </c>
      <c r="Z13" t="s">
        <v>171</v>
      </c>
    </row>
    <row r="14" spans="1:38" x14ac:dyDescent="0.3">
      <c r="A14">
        <v>10</v>
      </c>
      <c r="B14" s="61" t="s">
        <v>310</v>
      </c>
      <c r="C14" s="61">
        <v>22</v>
      </c>
      <c r="D14" s="74" t="s">
        <v>100</v>
      </c>
      <c r="E14" s="26" t="s">
        <v>171</v>
      </c>
      <c r="F14" s="73" t="s">
        <v>135</v>
      </c>
      <c r="G14" s="26" t="s">
        <v>171</v>
      </c>
      <c r="I14" s="26"/>
      <c r="J14" s="26"/>
      <c r="R14" t="s">
        <v>79</v>
      </c>
      <c r="S14" t="s">
        <v>72</v>
      </c>
      <c r="T14" t="s">
        <v>171</v>
      </c>
      <c r="U14" t="s">
        <v>28</v>
      </c>
      <c r="V14" t="s">
        <v>29</v>
      </c>
      <c r="W14" t="s">
        <v>31</v>
      </c>
      <c r="X14" s="26" t="s">
        <v>171</v>
      </c>
      <c r="Y14" t="s">
        <v>414</v>
      </c>
      <c r="Z14" t="s">
        <v>171</v>
      </c>
    </row>
    <row r="15" spans="1:38" x14ac:dyDescent="0.3">
      <c r="A15">
        <v>11</v>
      </c>
      <c r="B15" s="61" t="s">
        <v>308</v>
      </c>
      <c r="C15" s="61">
        <v>23</v>
      </c>
      <c r="D15" s="73" t="s">
        <v>89</v>
      </c>
      <c r="E15" s="26" t="s">
        <v>171</v>
      </c>
      <c r="F15" s="73" t="s">
        <v>399</v>
      </c>
      <c r="G15" s="26" t="s">
        <v>171</v>
      </c>
      <c r="I15" s="26"/>
      <c r="J15" s="26"/>
      <c r="R15" t="s">
        <v>79</v>
      </c>
      <c r="S15" t="s">
        <v>75</v>
      </c>
      <c r="T15" t="s">
        <v>171</v>
      </c>
      <c r="U15" t="s">
        <v>28</v>
      </c>
      <c r="V15" t="s">
        <v>29</v>
      </c>
      <c r="W15" t="s">
        <v>32</v>
      </c>
      <c r="X15" s="26" t="s">
        <v>171</v>
      </c>
      <c r="Y15" t="s">
        <v>415</v>
      </c>
      <c r="Z15" t="s">
        <v>171</v>
      </c>
    </row>
    <row r="16" spans="1:38" x14ac:dyDescent="0.3">
      <c r="A16">
        <v>12</v>
      </c>
      <c r="B16" s="61" t="s">
        <v>404</v>
      </c>
      <c r="C16" s="61">
        <v>25</v>
      </c>
      <c r="D16" s="73" t="s">
        <v>150</v>
      </c>
      <c r="E16" s="26" t="s">
        <v>171</v>
      </c>
      <c r="F16" s="73" t="s">
        <v>382</v>
      </c>
      <c r="G16" s="26" t="s">
        <v>171</v>
      </c>
      <c r="H16" s="26"/>
      <c r="I16" s="26"/>
      <c r="J16" s="26"/>
      <c r="T16" t="s">
        <v>171</v>
      </c>
      <c r="U16" t="s">
        <v>28</v>
      </c>
      <c r="V16" t="s">
        <v>29</v>
      </c>
      <c r="W16" t="s">
        <v>33</v>
      </c>
      <c r="X16" s="26" t="s">
        <v>171</v>
      </c>
      <c r="Y16" t="s">
        <v>416</v>
      </c>
      <c r="Z16" t="s">
        <v>171</v>
      </c>
    </row>
    <row r="17" spans="1:26" x14ac:dyDescent="0.3">
      <c r="A17">
        <v>13</v>
      </c>
      <c r="B17" t="s">
        <v>230</v>
      </c>
      <c r="C17">
        <v>4</v>
      </c>
      <c r="D17" s="73" t="s">
        <v>163</v>
      </c>
      <c r="E17" s="26" t="s">
        <v>171</v>
      </c>
      <c r="F17" s="73" t="s">
        <v>400</v>
      </c>
      <c r="G17" s="26" t="s">
        <v>171</v>
      </c>
      <c r="H17" s="26"/>
      <c r="I17" s="26"/>
      <c r="J17" s="26"/>
      <c r="U17" t="s">
        <v>28</v>
      </c>
      <c r="V17" t="s">
        <v>29</v>
      </c>
      <c r="W17" t="s">
        <v>34</v>
      </c>
      <c r="X17" s="26" t="s">
        <v>171</v>
      </c>
      <c r="Y17" t="s">
        <v>417</v>
      </c>
      <c r="Z17" t="s">
        <v>171</v>
      </c>
    </row>
    <row r="18" spans="1:26" x14ac:dyDescent="0.3">
      <c r="A18">
        <v>14</v>
      </c>
      <c r="B18" t="s">
        <v>231</v>
      </c>
      <c r="C18">
        <v>5</v>
      </c>
      <c r="D18" s="74" t="s">
        <v>105</v>
      </c>
      <c r="E18" s="26" t="s">
        <v>171</v>
      </c>
      <c r="F18" s="73" t="s">
        <v>383</v>
      </c>
      <c r="G18" s="26" t="s">
        <v>171</v>
      </c>
      <c r="H18" s="26"/>
      <c r="I18" s="26"/>
      <c r="J18" s="26"/>
      <c r="U18" t="s">
        <v>28</v>
      </c>
      <c r="V18" t="s">
        <v>29</v>
      </c>
      <c r="W18" t="s">
        <v>35</v>
      </c>
      <c r="X18" s="26" t="s">
        <v>171</v>
      </c>
      <c r="Y18" t="s">
        <v>418</v>
      </c>
      <c r="Z18" t="s">
        <v>171</v>
      </c>
    </row>
    <row r="19" spans="1:26" x14ac:dyDescent="0.3">
      <c r="A19">
        <v>15</v>
      </c>
      <c r="B19" t="s">
        <v>232</v>
      </c>
      <c r="C19">
        <v>6</v>
      </c>
      <c r="D19" s="73" t="s">
        <v>98</v>
      </c>
      <c r="E19" s="26" t="s">
        <v>171</v>
      </c>
      <c r="F19" s="73" t="s">
        <v>384</v>
      </c>
      <c r="G19" s="26" t="s">
        <v>171</v>
      </c>
      <c r="H19" s="26"/>
      <c r="I19" s="26"/>
      <c r="J19" s="26"/>
      <c r="U19" t="s">
        <v>28</v>
      </c>
      <c r="V19" t="s">
        <v>29</v>
      </c>
      <c r="W19" t="s">
        <v>36</v>
      </c>
      <c r="X19" s="26" t="s">
        <v>171</v>
      </c>
      <c r="Y19" t="s">
        <v>419</v>
      </c>
      <c r="Z19" t="s">
        <v>171</v>
      </c>
    </row>
    <row r="20" spans="1:26" x14ac:dyDescent="0.3">
      <c r="A20">
        <v>16</v>
      </c>
      <c r="B20" t="s">
        <v>233</v>
      </c>
      <c r="C20">
        <v>7</v>
      </c>
      <c r="D20" s="73" t="s">
        <v>401</v>
      </c>
      <c r="E20" s="26" t="s">
        <v>171</v>
      </c>
      <c r="F20" s="73" t="s">
        <v>385</v>
      </c>
      <c r="G20" s="26" t="s">
        <v>171</v>
      </c>
      <c r="I20" s="26"/>
      <c r="J20" s="26"/>
      <c r="U20" t="s">
        <v>28</v>
      </c>
      <c r="V20" t="s">
        <v>37</v>
      </c>
      <c r="W20" t="s">
        <v>38</v>
      </c>
      <c r="X20" s="26" t="s">
        <v>171</v>
      </c>
      <c r="Y20" t="s">
        <v>420</v>
      </c>
      <c r="Z20" t="s">
        <v>171</v>
      </c>
    </row>
    <row r="21" spans="1:26" x14ac:dyDescent="0.3">
      <c r="A21">
        <v>17</v>
      </c>
      <c r="B21" t="s">
        <v>234</v>
      </c>
      <c r="C21">
        <v>8</v>
      </c>
      <c r="D21" s="26"/>
      <c r="E21" s="26"/>
      <c r="F21" s="73" t="s">
        <v>386</v>
      </c>
      <c r="G21" s="26" t="s">
        <v>171</v>
      </c>
      <c r="I21" s="26"/>
      <c r="J21" s="26"/>
      <c r="U21" t="s">
        <v>28</v>
      </c>
      <c r="V21" t="s">
        <v>37</v>
      </c>
      <c r="W21" t="s">
        <v>39</v>
      </c>
      <c r="X21" s="26" t="s">
        <v>171</v>
      </c>
      <c r="Y21" t="s">
        <v>421</v>
      </c>
      <c r="Z21" t="s">
        <v>171</v>
      </c>
    </row>
    <row r="22" spans="1:26" x14ac:dyDescent="0.3">
      <c r="A22">
        <v>18</v>
      </c>
      <c r="B22" t="s">
        <v>235</v>
      </c>
      <c r="C22">
        <v>9</v>
      </c>
      <c r="D22" s="26"/>
      <c r="E22" s="26"/>
      <c r="F22" s="73" t="s">
        <v>402</v>
      </c>
      <c r="G22" s="26" t="s">
        <v>171</v>
      </c>
      <c r="H22" s="26"/>
      <c r="I22" s="26"/>
      <c r="J22" s="26"/>
      <c r="U22" t="s">
        <v>28</v>
      </c>
      <c r="V22" t="s">
        <v>37</v>
      </c>
      <c r="W22" t="s">
        <v>40</v>
      </c>
      <c r="X22" s="26" t="s">
        <v>171</v>
      </c>
      <c r="Y22" t="s">
        <v>422</v>
      </c>
      <c r="Z22" t="s">
        <v>171</v>
      </c>
    </row>
    <row r="23" spans="1:26" x14ac:dyDescent="0.3">
      <c r="A23">
        <v>19</v>
      </c>
      <c r="B23" t="s">
        <v>236</v>
      </c>
      <c r="C23">
        <v>10</v>
      </c>
      <c r="D23" s="26"/>
      <c r="E23" s="26"/>
      <c r="F23" s="73" t="s">
        <v>387</v>
      </c>
      <c r="G23" s="26" t="s">
        <v>171</v>
      </c>
      <c r="H23" s="26"/>
      <c r="I23" s="26"/>
      <c r="J23" s="26"/>
      <c r="U23" t="s">
        <v>28</v>
      </c>
      <c r="V23" t="s">
        <v>37</v>
      </c>
      <c r="W23" t="s">
        <v>41</v>
      </c>
      <c r="X23" s="26" t="s">
        <v>171</v>
      </c>
      <c r="Y23" t="s">
        <v>423</v>
      </c>
      <c r="Z23" t="s">
        <v>171</v>
      </c>
    </row>
    <row r="24" spans="1:26" x14ac:dyDescent="0.3">
      <c r="A24">
        <v>20</v>
      </c>
      <c r="B24" t="s">
        <v>237</v>
      </c>
      <c r="C24">
        <v>11</v>
      </c>
      <c r="D24" s="26"/>
      <c r="E24" s="26"/>
      <c r="F24" s="73" t="s">
        <v>388</v>
      </c>
      <c r="G24" s="26" t="s">
        <v>171</v>
      </c>
      <c r="H24" s="26"/>
      <c r="I24" s="26"/>
      <c r="J24" s="26"/>
      <c r="U24" t="s">
        <v>28</v>
      </c>
      <c r="V24" t="s">
        <v>37</v>
      </c>
      <c r="W24" t="s">
        <v>42</v>
      </c>
      <c r="X24" s="26" t="s">
        <v>171</v>
      </c>
      <c r="Y24" t="s">
        <v>424</v>
      </c>
      <c r="Z24" t="s">
        <v>171</v>
      </c>
    </row>
    <row r="25" spans="1:26" x14ac:dyDescent="0.3">
      <c r="A25">
        <v>21</v>
      </c>
      <c r="B25" t="s">
        <v>238</v>
      </c>
      <c r="C25">
        <v>12</v>
      </c>
      <c r="D25" s="26"/>
      <c r="E25" s="26"/>
      <c r="F25" s="73" t="s">
        <v>381</v>
      </c>
      <c r="G25" s="26" t="s">
        <v>171</v>
      </c>
      <c r="H25" s="26"/>
      <c r="I25" s="26"/>
      <c r="J25" s="26"/>
      <c r="U25" t="s">
        <v>28</v>
      </c>
      <c r="V25" t="s">
        <v>37</v>
      </c>
      <c r="W25" t="s">
        <v>43</v>
      </c>
      <c r="X25" s="26" t="s">
        <v>171</v>
      </c>
      <c r="Y25" t="s">
        <v>425</v>
      </c>
      <c r="Z25" t="s">
        <v>171</v>
      </c>
    </row>
    <row r="26" spans="1:26" x14ac:dyDescent="0.3">
      <c r="A26">
        <v>22</v>
      </c>
      <c r="B26" t="s">
        <v>239</v>
      </c>
      <c r="C26">
        <v>13</v>
      </c>
      <c r="D26" s="26"/>
      <c r="E26" s="26"/>
      <c r="F26" s="73" t="s">
        <v>377</v>
      </c>
      <c r="G26" s="26" t="s">
        <v>171</v>
      </c>
      <c r="H26" s="26"/>
      <c r="I26" s="26"/>
      <c r="J26" s="26"/>
      <c r="U26" t="s">
        <v>28</v>
      </c>
      <c r="V26" t="s">
        <v>37</v>
      </c>
      <c r="W26" t="s">
        <v>44</v>
      </c>
      <c r="X26" s="26" t="s">
        <v>171</v>
      </c>
      <c r="Y26" t="s">
        <v>426</v>
      </c>
      <c r="Z26" t="s">
        <v>171</v>
      </c>
    </row>
    <row r="27" spans="1:26" x14ac:dyDescent="0.3">
      <c r="A27">
        <v>23</v>
      </c>
      <c r="B27" t="s">
        <v>290</v>
      </c>
      <c r="C27">
        <v>14</v>
      </c>
      <c r="D27" s="26"/>
      <c r="E27" s="26"/>
      <c r="F27" s="73" t="s">
        <v>389</v>
      </c>
      <c r="G27" s="26" t="s">
        <v>171</v>
      </c>
      <c r="H27" s="26"/>
      <c r="I27" s="26"/>
      <c r="J27" s="26"/>
      <c r="U27" t="s">
        <v>28</v>
      </c>
      <c r="V27" t="s">
        <v>37</v>
      </c>
      <c r="W27" t="s">
        <v>45</v>
      </c>
      <c r="X27" s="26" t="s">
        <v>171</v>
      </c>
      <c r="Y27" t="s">
        <v>427</v>
      </c>
      <c r="Z27" t="s">
        <v>171</v>
      </c>
    </row>
    <row r="28" spans="1:26" x14ac:dyDescent="0.3">
      <c r="A28">
        <v>24</v>
      </c>
      <c r="B28" t="s">
        <v>240</v>
      </c>
      <c r="C28">
        <v>15</v>
      </c>
      <c r="D28" s="26"/>
      <c r="E28" s="26"/>
      <c r="F28" s="73" t="s">
        <v>390</v>
      </c>
      <c r="G28" s="26" t="s">
        <v>171</v>
      </c>
      <c r="H28" s="26"/>
      <c r="I28" s="26"/>
      <c r="J28" s="26"/>
      <c r="U28" t="s">
        <v>28</v>
      </c>
      <c r="V28" t="s">
        <v>37</v>
      </c>
      <c r="W28" t="s">
        <v>46</v>
      </c>
      <c r="X28" s="26" t="s">
        <v>171</v>
      </c>
      <c r="Y28" t="s">
        <v>428</v>
      </c>
      <c r="Z28" t="s">
        <v>171</v>
      </c>
    </row>
    <row r="29" spans="1:26" x14ac:dyDescent="0.3">
      <c r="A29">
        <v>25</v>
      </c>
      <c r="B29" t="s">
        <v>241</v>
      </c>
      <c r="C29">
        <v>16</v>
      </c>
      <c r="D29" s="26"/>
      <c r="E29" s="26"/>
      <c r="F29" s="73" t="s">
        <v>391</v>
      </c>
      <c r="G29" s="26" t="s">
        <v>171</v>
      </c>
      <c r="H29" s="26"/>
      <c r="I29" s="26"/>
      <c r="J29" s="26"/>
      <c r="U29" t="s">
        <v>28</v>
      </c>
      <c r="V29" t="s">
        <v>37</v>
      </c>
      <c r="W29" t="s">
        <v>47</v>
      </c>
      <c r="X29" s="26" t="s">
        <v>171</v>
      </c>
      <c r="Y29" t="s">
        <v>429</v>
      </c>
      <c r="Z29" t="s">
        <v>171</v>
      </c>
    </row>
    <row r="30" spans="1:26" x14ac:dyDescent="0.3">
      <c r="A30">
        <v>26</v>
      </c>
      <c r="B30" t="s">
        <v>242</v>
      </c>
      <c r="C30">
        <v>17</v>
      </c>
      <c r="D30" s="26"/>
      <c r="E30" s="26"/>
      <c r="F30" s="73" t="s">
        <v>144</v>
      </c>
      <c r="G30" s="26" t="s">
        <v>171</v>
      </c>
      <c r="H30" s="26"/>
      <c r="I30" s="26"/>
      <c r="J30" s="26"/>
      <c r="U30" t="s">
        <v>28</v>
      </c>
      <c r="V30" t="s">
        <v>37</v>
      </c>
      <c r="W30" t="s">
        <v>48</v>
      </c>
      <c r="X30" s="26" t="s">
        <v>171</v>
      </c>
      <c r="Y30" t="s">
        <v>430</v>
      </c>
      <c r="Z30" t="s">
        <v>171</v>
      </c>
    </row>
    <row r="31" spans="1:26" x14ac:dyDescent="0.3">
      <c r="A31">
        <v>27</v>
      </c>
      <c r="B31" t="s">
        <v>243</v>
      </c>
      <c r="C31">
        <v>18</v>
      </c>
      <c r="D31" s="26"/>
      <c r="E31" s="26"/>
      <c r="F31" s="73" t="s">
        <v>403</v>
      </c>
      <c r="G31" s="26" t="s">
        <v>171</v>
      </c>
      <c r="H31" s="26"/>
      <c r="I31" s="26"/>
      <c r="J31" s="26"/>
      <c r="U31" t="s">
        <v>28</v>
      </c>
      <c r="V31" t="s">
        <v>49</v>
      </c>
      <c r="W31" t="s">
        <v>50</v>
      </c>
      <c r="X31" s="26" t="s">
        <v>171</v>
      </c>
      <c r="Y31" t="s">
        <v>431</v>
      </c>
      <c r="Z31" t="s">
        <v>171</v>
      </c>
    </row>
    <row r="32" spans="1:26" x14ac:dyDescent="0.3">
      <c r="A32">
        <v>28</v>
      </c>
      <c r="B32" t="s">
        <v>244</v>
      </c>
      <c r="C32">
        <v>19</v>
      </c>
      <c r="D32" s="26"/>
      <c r="E32" s="26"/>
      <c r="G32" s="26"/>
      <c r="H32" s="26"/>
      <c r="I32" s="26"/>
      <c r="J32" s="26"/>
      <c r="U32" t="s">
        <v>28</v>
      </c>
      <c r="V32" t="s">
        <v>49</v>
      </c>
      <c r="W32" t="s">
        <v>51</v>
      </c>
      <c r="X32" s="26" t="s">
        <v>171</v>
      </c>
      <c r="Y32" t="s">
        <v>432</v>
      </c>
      <c r="Z32" t="s">
        <v>171</v>
      </c>
    </row>
    <row r="33" spans="1:26" x14ac:dyDescent="0.3">
      <c r="A33">
        <v>29</v>
      </c>
      <c r="B33" t="s">
        <v>245</v>
      </c>
      <c r="C33">
        <v>20</v>
      </c>
      <c r="D33" s="26"/>
      <c r="E33" s="26"/>
      <c r="G33" s="26"/>
      <c r="H33" s="26"/>
      <c r="I33" s="26"/>
      <c r="J33" s="26"/>
      <c r="U33" t="s">
        <v>28</v>
      </c>
      <c r="V33" t="s">
        <v>49</v>
      </c>
      <c r="W33" t="s">
        <v>52</v>
      </c>
      <c r="X33" s="26" t="s">
        <v>171</v>
      </c>
      <c r="Y33" t="s">
        <v>433</v>
      </c>
      <c r="Z33" t="s">
        <v>171</v>
      </c>
    </row>
    <row r="34" spans="1:26" x14ac:dyDescent="0.3">
      <c r="A34">
        <v>30</v>
      </c>
      <c r="B34" t="s">
        <v>246</v>
      </c>
      <c r="C34">
        <v>21</v>
      </c>
      <c r="D34" s="26"/>
      <c r="E34" s="26"/>
      <c r="G34" s="26"/>
      <c r="H34" s="26"/>
      <c r="I34" s="26"/>
      <c r="J34" s="26"/>
      <c r="U34" t="s">
        <v>28</v>
      </c>
      <c r="V34" t="s">
        <v>49</v>
      </c>
      <c r="W34" t="s">
        <v>53</v>
      </c>
      <c r="X34" s="26" t="s">
        <v>171</v>
      </c>
      <c r="Y34" t="s">
        <v>434</v>
      </c>
      <c r="Z34" t="s">
        <v>171</v>
      </c>
    </row>
    <row r="35" spans="1:26" x14ac:dyDescent="0.3">
      <c r="A35">
        <v>31</v>
      </c>
      <c r="B35" t="s">
        <v>247</v>
      </c>
      <c r="C35">
        <v>22</v>
      </c>
      <c r="D35" s="26"/>
      <c r="E35" s="26"/>
      <c r="G35" s="26"/>
      <c r="H35" s="26"/>
      <c r="I35" s="26"/>
      <c r="J35" s="26"/>
      <c r="U35" t="s">
        <v>28</v>
      </c>
      <c r="V35" t="s">
        <v>49</v>
      </c>
      <c r="W35" t="s">
        <v>54</v>
      </c>
      <c r="X35" s="26" t="s">
        <v>171</v>
      </c>
      <c r="Y35" t="s">
        <v>435</v>
      </c>
      <c r="Z35" t="s">
        <v>171</v>
      </c>
    </row>
    <row r="36" spans="1:26" x14ac:dyDescent="0.3">
      <c r="A36">
        <v>32</v>
      </c>
      <c r="B36" t="s">
        <v>248</v>
      </c>
      <c r="C36">
        <v>23</v>
      </c>
      <c r="D36" s="26"/>
      <c r="E36" s="26"/>
      <c r="G36" s="26"/>
      <c r="H36" s="26"/>
      <c r="I36" s="26"/>
      <c r="J36" s="26"/>
      <c r="U36" t="s">
        <v>28</v>
      </c>
      <c r="V36" t="s">
        <v>309</v>
      </c>
      <c r="W36" t="s">
        <v>55</v>
      </c>
      <c r="X36" s="26" t="s">
        <v>171</v>
      </c>
      <c r="Z36" t="s">
        <v>171</v>
      </c>
    </row>
    <row r="37" spans="1:26" x14ac:dyDescent="0.3">
      <c r="A37">
        <v>33</v>
      </c>
      <c r="B37" t="s">
        <v>249</v>
      </c>
      <c r="C37">
        <v>24</v>
      </c>
      <c r="D37" s="26"/>
      <c r="E37" s="26"/>
      <c r="G37" s="26"/>
      <c r="H37" s="26"/>
      <c r="I37" s="26"/>
      <c r="J37" s="26"/>
      <c r="U37" t="s">
        <v>28</v>
      </c>
      <c r="V37" t="s">
        <v>309</v>
      </c>
      <c r="W37" t="s">
        <v>56</v>
      </c>
      <c r="X37" s="26" t="s">
        <v>171</v>
      </c>
    </row>
    <row r="38" spans="1:26" x14ac:dyDescent="0.3">
      <c r="A38">
        <v>34</v>
      </c>
      <c r="B38" t="s">
        <v>250</v>
      </c>
      <c r="C38">
        <v>25</v>
      </c>
      <c r="D38" s="26"/>
      <c r="E38" s="26"/>
      <c r="G38" s="26"/>
      <c r="H38" s="26"/>
      <c r="I38" s="26"/>
      <c r="J38" s="26"/>
      <c r="U38" t="s">
        <v>28</v>
      </c>
      <c r="V38" t="s">
        <v>309</v>
      </c>
      <c r="W38" t="s">
        <v>300</v>
      </c>
      <c r="X38" s="26" t="s">
        <v>171</v>
      </c>
    </row>
    <row r="39" spans="1:26" x14ac:dyDescent="0.3">
      <c r="A39">
        <v>35</v>
      </c>
      <c r="B39" t="s">
        <v>251</v>
      </c>
      <c r="C39">
        <v>26</v>
      </c>
      <c r="D39" s="26"/>
      <c r="E39" s="26"/>
      <c r="G39" s="26"/>
      <c r="H39" s="26"/>
      <c r="I39" s="26"/>
      <c r="J39" s="26"/>
      <c r="U39" t="s">
        <v>28</v>
      </c>
      <c r="V39" t="s">
        <v>309</v>
      </c>
      <c r="W39" t="s">
        <v>299</v>
      </c>
      <c r="X39" s="26" t="s">
        <v>171</v>
      </c>
    </row>
    <row r="40" spans="1:26" x14ac:dyDescent="0.3">
      <c r="A40">
        <v>36</v>
      </c>
      <c r="B40" t="s">
        <v>252</v>
      </c>
      <c r="C40">
        <v>27</v>
      </c>
      <c r="D40" s="26"/>
      <c r="E40" s="26"/>
      <c r="G40" s="26"/>
      <c r="H40" s="26"/>
      <c r="I40" s="26"/>
      <c r="J40" s="26"/>
      <c r="U40" t="s">
        <v>28</v>
      </c>
      <c r="V40" t="s">
        <v>309</v>
      </c>
      <c r="W40" t="s">
        <v>57</v>
      </c>
      <c r="X40" s="26" t="s">
        <v>171</v>
      </c>
    </row>
    <row r="41" spans="1:26" x14ac:dyDescent="0.3">
      <c r="A41">
        <v>37</v>
      </c>
      <c r="B41" t="s">
        <v>253</v>
      </c>
      <c r="C41">
        <v>28</v>
      </c>
      <c r="D41" s="26"/>
      <c r="E41" s="26"/>
      <c r="G41" s="26"/>
      <c r="H41" s="26"/>
      <c r="I41" s="26"/>
      <c r="J41" s="26"/>
      <c r="U41" t="s">
        <v>28</v>
      </c>
      <c r="V41" t="s">
        <v>309</v>
      </c>
      <c r="W41" t="s">
        <v>58</v>
      </c>
      <c r="X41" s="26" t="s">
        <v>171</v>
      </c>
    </row>
    <row r="42" spans="1:26" x14ac:dyDescent="0.3">
      <c r="A42">
        <v>38</v>
      </c>
      <c r="B42" t="s">
        <v>254</v>
      </c>
      <c r="C42">
        <v>29</v>
      </c>
      <c r="D42" s="26"/>
      <c r="E42" s="26"/>
      <c r="G42" s="26"/>
      <c r="H42" s="26"/>
      <c r="I42" s="26"/>
      <c r="J42" s="26"/>
      <c r="U42" t="s">
        <v>79</v>
      </c>
      <c r="V42" t="s">
        <v>59</v>
      </c>
      <c r="W42" t="s">
        <v>60</v>
      </c>
      <c r="X42" s="26" t="s">
        <v>171</v>
      </c>
    </row>
    <row r="43" spans="1:26" x14ac:dyDescent="0.3">
      <c r="A43">
        <v>39</v>
      </c>
      <c r="B43" t="s">
        <v>255</v>
      </c>
      <c r="C43">
        <v>30</v>
      </c>
      <c r="D43" s="26"/>
      <c r="E43" s="26"/>
      <c r="G43" s="26"/>
      <c r="H43" s="26"/>
      <c r="I43" s="26"/>
      <c r="J43" s="26"/>
      <c r="U43" t="s">
        <v>79</v>
      </c>
      <c r="V43" t="s">
        <v>59</v>
      </c>
      <c r="W43" t="s">
        <v>61</v>
      </c>
      <c r="X43" s="26" t="s">
        <v>171</v>
      </c>
    </row>
    <row r="44" spans="1:26" x14ac:dyDescent="0.3">
      <c r="A44">
        <v>40</v>
      </c>
      <c r="B44" t="s">
        <v>256</v>
      </c>
      <c r="C44">
        <v>31</v>
      </c>
      <c r="D44" s="26"/>
      <c r="E44" s="26"/>
      <c r="G44" s="26"/>
      <c r="H44" s="26"/>
      <c r="I44" s="26"/>
      <c r="J44" s="26"/>
      <c r="U44" t="s">
        <v>79</v>
      </c>
      <c r="V44" t="s">
        <v>59</v>
      </c>
      <c r="W44" t="s">
        <v>62</v>
      </c>
      <c r="X44" s="26" t="s">
        <v>171</v>
      </c>
    </row>
    <row r="45" spans="1:26" x14ac:dyDescent="0.3">
      <c r="A45">
        <v>41</v>
      </c>
      <c r="B45" t="s">
        <v>257</v>
      </c>
      <c r="C45">
        <v>32</v>
      </c>
      <c r="D45" s="26"/>
      <c r="E45" s="26"/>
      <c r="G45" s="26"/>
      <c r="H45" s="26"/>
      <c r="I45" s="26"/>
      <c r="J45" s="26"/>
      <c r="U45" t="s">
        <v>79</v>
      </c>
      <c r="V45" t="s">
        <v>59</v>
      </c>
      <c r="W45" t="s">
        <v>63</v>
      </c>
      <c r="X45" s="26" t="s">
        <v>171</v>
      </c>
    </row>
    <row r="46" spans="1:26" x14ac:dyDescent="0.3">
      <c r="A46">
        <v>42</v>
      </c>
      <c r="B46" t="s">
        <v>258</v>
      </c>
      <c r="C46">
        <v>33</v>
      </c>
      <c r="D46" s="26"/>
      <c r="E46" s="26"/>
      <c r="G46" s="26"/>
      <c r="H46" s="26"/>
      <c r="I46" s="26"/>
      <c r="J46" s="26"/>
      <c r="U46" t="s">
        <v>79</v>
      </c>
      <c r="V46" t="s">
        <v>59</v>
      </c>
      <c r="W46" t="s">
        <v>64</v>
      </c>
      <c r="X46" s="26" t="s">
        <v>171</v>
      </c>
    </row>
    <row r="47" spans="1:26" x14ac:dyDescent="0.3">
      <c r="A47">
        <v>43</v>
      </c>
      <c r="B47" t="s">
        <v>259</v>
      </c>
      <c r="C47">
        <v>34</v>
      </c>
      <c r="D47" s="26"/>
      <c r="E47" s="26"/>
      <c r="G47" s="26"/>
      <c r="H47" s="26"/>
      <c r="I47" s="26"/>
      <c r="J47" s="26"/>
      <c r="U47" t="s">
        <v>79</v>
      </c>
      <c r="V47" t="s">
        <v>59</v>
      </c>
      <c r="W47" t="s">
        <v>65</v>
      </c>
      <c r="X47" s="26" t="s">
        <v>171</v>
      </c>
    </row>
    <row r="48" spans="1:26" x14ac:dyDescent="0.3">
      <c r="A48">
        <v>44</v>
      </c>
      <c r="B48" t="s">
        <v>260</v>
      </c>
      <c r="C48">
        <v>35</v>
      </c>
      <c r="D48" s="26"/>
      <c r="E48" s="26"/>
      <c r="G48" s="26"/>
      <c r="H48" s="26"/>
      <c r="I48" s="26"/>
      <c r="J48" s="26"/>
      <c r="U48" t="s">
        <v>79</v>
      </c>
      <c r="V48" t="s">
        <v>59</v>
      </c>
      <c r="W48" t="s">
        <v>66</v>
      </c>
      <c r="X48" s="26" t="s">
        <v>171</v>
      </c>
    </row>
    <row r="49" spans="1:24" x14ac:dyDescent="0.3">
      <c r="A49">
        <v>45</v>
      </c>
      <c r="B49" t="s">
        <v>261</v>
      </c>
      <c r="C49">
        <v>36</v>
      </c>
      <c r="D49" s="26"/>
      <c r="E49" s="26"/>
      <c r="G49" s="26"/>
      <c r="H49" s="26"/>
      <c r="I49" s="26"/>
      <c r="J49" s="26"/>
      <c r="U49" t="s">
        <v>79</v>
      </c>
      <c r="V49" t="s">
        <v>59</v>
      </c>
      <c r="W49" t="s">
        <v>67</v>
      </c>
      <c r="X49" s="26" t="s">
        <v>171</v>
      </c>
    </row>
    <row r="50" spans="1:24" x14ac:dyDescent="0.3">
      <c r="A50">
        <v>46</v>
      </c>
      <c r="B50" t="s">
        <v>262</v>
      </c>
      <c r="C50">
        <v>37</v>
      </c>
      <c r="D50" s="26"/>
      <c r="E50" s="26"/>
      <c r="G50" s="26"/>
      <c r="H50" s="26"/>
      <c r="I50" s="26"/>
      <c r="J50" s="26"/>
      <c r="U50" t="s">
        <v>79</v>
      </c>
      <c r="V50" t="s">
        <v>56</v>
      </c>
      <c r="W50" t="s">
        <v>68</v>
      </c>
      <c r="X50" s="26" t="s">
        <v>171</v>
      </c>
    </row>
    <row r="51" spans="1:24" x14ac:dyDescent="0.3">
      <c r="A51">
        <v>47</v>
      </c>
      <c r="B51" t="s">
        <v>263</v>
      </c>
      <c r="C51">
        <v>38</v>
      </c>
      <c r="D51" s="26"/>
      <c r="E51" s="26"/>
      <c r="G51" s="26"/>
      <c r="H51" s="26"/>
      <c r="I51" s="26"/>
      <c r="J51" s="26"/>
      <c r="U51" t="s">
        <v>79</v>
      </c>
      <c r="V51" t="s">
        <v>56</v>
      </c>
      <c r="W51" t="s">
        <v>69</v>
      </c>
      <c r="X51" s="26" t="s">
        <v>171</v>
      </c>
    </row>
    <row r="52" spans="1:24" x14ac:dyDescent="0.3">
      <c r="A52">
        <v>48</v>
      </c>
      <c r="B52" t="s">
        <v>291</v>
      </c>
      <c r="C52">
        <v>39</v>
      </c>
      <c r="D52" s="26"/>
      <c r="E52" s="26"/>
      <c r="G52" s="26"/>
      <c r="H52" s="26"/>
      <c r="I52" s="26"/>
      <c r="J52" s="26"/>
      <c r="U52" t="s">
        <v>79</v>
      </c>
      <c r="V52" t="s">
        <v>56</v>
      </c>
      <c r="W52" t="s">
        <v>70</v>
      </c>
      <c r="X52" s="26" t="s">
        <v>171</v>
      </c>
    </row>
    <row r="53" spans="1:24" x14ac:dyDescent="0.3">
      <c r="A53">
        <v>49</v>
      </c>
      <c r="B53" t="s">
        <v>264</v>
      </c>
      <c r="C53">
        <v>40</v>
      </c>
      <c r="D53" s="26"/>
      <c r="E53" s="26"/>
      <c r="G53" s="26"/>
      <c r="H53" s="26"/>
      <c r="I53" s="26"/>
      <c r="J53" s="26"/>
      <c r="U53" t="s">
        <v>79</v>
      </c>
      <c r="V53" t="s">
        <v>56</v>
      </c>
      <c r="W53" t="s">
        <v>71</v>
      </c>
      <c r="X53" s="26" t="s">
        <v>171</v>
      </c>
    </row>
    <row r="54" spans="1:24" x14ac:dyDescent="0.3">
      <c r="A54">
        <v>50</v>
      </c>
      <c r="B54" t="s">
        <v>265</v>
      </c>
      <c r="C54">
        <v>41</v>
      </c>
      <c r="D54" s="26"/>
      <c r="E54" s="26"/>
      <c r="G54" s="26"/>
      <c r="I54" s="26"/>
      <c r="J54" s="26"/>
      <c r="U54" t="s">
        <v>79</v>
      </c>
      <c r="V54" t="s">
        <v>72</v>
      </c>
      <c r="W54" t="s">
        <v>73</v>
      </c>
      <c r="X54" s="26" t="s">
        <v>171</v>
      </c>
    </row>
    <row r="55" spans="1:24" x14ac:dyDescent="0.3">
      <c r="A55">
        <v>51</v>
      </c>
      <c r="B55" t="s">
        <v>266</v>
      </c>
      <c r="C55">
        <v>42</v>
      </c>
      <c r="D55" s="26"/>
      <c r="E55" s="26"/>
      <c r="G55" s="26"/>
      <c r="I55" s="26"/>
      <c r="J55" s="26"/>
      <c r="U55" t="s">
        <v>79</v>
      </c>
      <c r="V55" t="s">
        <v>72</v>
      </c>
      <c r="W55" t="s">
        <v>74</v>
      </c>
      <c r="X55" s="26" t="s">
        <v>171</v>
      </c>
    </row>
    <row r="56" spans="1:24" x14ac:dyDescent="0.3">
      <c r="A56">
        <v>52</v>
      </c>
      <c r="B56" t="s">
        <v>267</v>
      </c>
      <c r="C56">
        <v>43</v>
      </c>
      <c r="D56" s="26"/>
      <c r="E56" s="26"/>
      <c r="G56" s="26"/>
      <c r="I56" s="26"/>
      <c r="J56" s="26"/>
      <c r="U56" t="s">
        <v>79</v>
      </c>
      <c r="V56" t="s">
        <v>72</v>
      </c>
      <c r="W56" t="s">
        <v>297</v>
      </c>
      <c r="X56" s="26" t="s">
        <v>171</v>
      </c>
    </row>
    <row r="57" spans="1:24" x14ac:dyDescent="0.3">
      <c r="A57">
        <v>53</v>
      </c>
      <c r="B57" t="s">
        <v>268</v>
      </c>
      <c r="C57">
        <v>44</v>
      </c>
      <c r="G57" s="26"/>
      <c r="U57" t="s">
        <v>79</v>
      </c>
      <c r="V57" t="s">
        <v>75</v>
      </c>
      <c r="W57" t="s">
        <v>75</v>
      </c>
      <c r="X57" s="26" t="s">
        <v>171</v>
      </c>
    </row>
    <row r="58" spans="1:24" x14ac:dyDescent="0.3">
      <c r="A58">
        <v>54</v>
      </c>
      <c r="B58" t="s">
        <v>269</v>
      </c>
      <c r="C58">
        <v>45</v>
      </c>
      <c r="G58" s="26"/>
      <c r="U58" t="s">
        <v>79</v>
      </c>
      <c r="V58" t="s">
        <v>75</v>
      </c>
      <c r="W58" t="s">
        <v>298</v>
      </c>
      <c r="X58" s="26" t="s">
        <v>171</v>
      </c>
    </row>
    <row r="59" spans="1:24" x14ac:dyDescent="0.3">
      <c r="A59">
        <v>55</v>
      </c>
      <c r="B59" t="s">
        <v>270</v>
      </c>
      <c r="C59">
        <v>46</v>
      </c>
    </row>
    <row r="60" spans="1:24" x14ac:dyDescent="0.3">
      <c r="A60">
        <v>56</v>
      </c>
      <c r="B60" t="s">
        <v>271</v>
      </c>
      <c r="C60">
        <v>47</v>
      </c>
    </row>
    <row r="61" spans="1:24" x14ac:dyDescent="0.3">
      <c r="A61">
        <v>57</v>
      </c>
      <c r="B61" t="s">
        <v>272</v>
      </c>
      <c r="C61">
        <v>48</v>
      </c>
    </row>
    <row r="62" spans="1:24" x14ac:dyDescent="0.3">
      <c r="A62">
        <v>58</v>
      </c>
      <c r="B62" t="s">
        <v>273</v>
      </c>
      <c r="C62">
        <v>49</v>
      </c>
    </row>
    <row r="63" spans="1:24" x14ac:dyDescent="0.3">
      <c r="A63">
        <v>59</v>
      </c>
      <c r="B63" t="s">
        <v>274</v>
      </c>
      <c r="C63">
        <v>50</v>
      </c>
    </row>
    <row r="64" spans="1:24" x14ac:dyDescent="0.3">
      <c r="A64">
        <v>60</v>
      </c>
      <c r="B64" t="s">
        <v>275</v>
      </c>
      <c r="C64">
        <v>51</v>
      </c>
    </row>
    <row r="65" spans="1:3" x14ac:dyDescent="0.3">
      <c r="A65">
        <v>61</v>
      </c>
      <c r="B65" t="s">
        <v>276</v>
      </c>
      <c r="C65">
        <v>52</v>
      </c>
    </row>
    <row r="66" spans="1:3" x14ac:dyDescent="0.3">
      <c r="A66">
        <v>62</v>
      </c>
      <c r="B66" t="s">
        <v>277</v>
      </c>
      <c r="C66">
        <v>53</v>
      </c>
    </row>
    <row r="67" spans="1:3" x14ac:dyDescent="0.3">
      <c r="A67">
        <v>63</v>
      </c>
      <c r="B67" t="s">
        <v>278</v>
      </c>
      <c r="C67">
        <v>54</v>
      </c>
    </row>
    <row r="68" spans="1:3" x14ac:dyDescent="0.3">
      <c r="A68">
        <v>64</v>
      </c>
      <c r="B68" t="s">
        <v>279</v>
      </c>
      <c r="C68">
        <v>55</v>
      </c>
    </row>
    <row r="69" spans="1:3" x14ac:dyDescent="0.3">
      <c r="A69">
        <v>65</v>
      </c>
      <c r="B69" t="s">
        <v>280</v>
      </c>
      <c r="C69">
        <v>56</v>
      </c>
    </row>
    <row r="70" spans="1:3" x14ac:dyDescent="0.3">
      <c r="A70">
        <v>66</v>
      </c>
      <c r="B70" t="s">
        <v>281</v>
      </c>
      <c r="C70">
        <v>57</v>
      </c>
    </row>
    <row r="71" spans="1:3" x14ac:dyDescent="0.3">
      <c r="A71">
        <v>67</v>
      </c>
      <c r="B71" t="s">
        <v>282</v>
      </c>
      <c r="C71">
        <v>58</v>
      </c>
    </row>
    <row r="72" spans="1:3" x14ac:dyDescent="0.3">
      <c r="A72">
        <v>68</v>
      </c>
      <c r="B72" t="s">
        <v>283</v>
      </c>
      <c r="C72">
        <v>59</v>
      </c>
    </row>
    <row r="73" spans="1:3" x14ac:dyDescent="0.3">
      <c r="A73">
        <v>69</v>
      </c>
      <c r="B73" t="s">
        <v>284</v>
      </c>
      <c r="C73">
        <v>60</v>
      </c>
    </row>
    <row r="74" spans="1:3" x14ac:dyDescent="0.3">
      <c r="A74">
        <v>70</v>
      </c>
      <c r="B74" t="s">
        <v>285</v>
      </c>
      <c r="C74">
        <v>61</v>
      </c>
    </row>
    <row r="75" spans="1:3" x14ac:dyDescent="0.3">
      <c r="A75">
        <v>71</v>
      </c>
      <c r="B75" t="s">
        <v>286</v>
      </c>
      <c r="C75">
        <v>62</v>
      </c>
    </row>
    <row r="76" spans="1:3" x14ac:dyDescent="0.3">
      <c r="A76">
        <v>72</v>
      </c>
      <c r="B76" t="s">
        <v>287</v>
      </c>
      <c r="C76">
        <v>63</v>
      </c>
    </row>
    <row r="77" spans="1:3" x14ac:dyDescent="0.3">
      <c r="A77">
        <v>73</v>
      </c>
      <c r="B77" t="s">
        <v>288</v>
      </c>
      <c r="C77">
        <v>64</v>
      </c>
    </row>
  </sheetData>
  <sortState ref="F4:F59">
    <sortCondition ref="F4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W149"/>
  <sheetViews>
    <sheetView zoomScale="80" zoomScaleNormal="80" workbookViewId="0">
      <selection activeCell="K1" sqref="K1"/>
    </sheetView>
  </sheetViews>
  <sheetFormatPr baseColWidth="10" defaultRowHeight="14.4" x14ac:dyDescent="0.3"/>
  <cols>
    <col min="6" max="6" width="47.88671875" bestFit="1" customWidth="1"/>
    <col min="8" max="8" width="51.33203125" bestFit="1" customWidth="1"/>
    <col min="11" max="11" width="42" bestFit="1" customWidth="1"/>
    <col min="15" max="15" width="11.33203125" bestFit="1" customWidth="1"/>
    <col min="16" max="16" width="2.33203125" bestFit="1" customWidth="1"/>
    <col min="17" max="17" width="3.44140625" bestFit="1" customWidth="1"/>
    <col min="18" max="18" width="4.44140625" bestFit="1" customWidth="1"/>
  </cols>
  <sheetData>
    <row r="1" spans="1:23" x14ac:dyDescent="0.3">
      <c r="A1" t="s">
        <v>159</v>
      </c>
      <c r="F1" t="s">
        <v>159</v>
      </c>
      <c r="G1">
        <v>1</v>
      </c>
      <c r="H1" t="str">
        <f>"* " &amp; F1 &amp; " *"</f>
        <v>* Tema *</v>
      </c>
      <c r="K1" s="25" t="s">
        <v>292</v>
      </c>
      <c r="U1" t="s">
        <v>314</v>
      </c>
      <c r="V1" t="s">
        <v>315</v>
      </c>
      <c r="W1" t="str">
        <f>V1 &amp; "=" &amp; U1</f>
        <v xml:space="preserve"> txtCuotasYAporta.Text=.Cells(lngRenglonDatos + 1, lngColumnaAnio + cboPeriodo.ListIndex).Value </v>
      </c>
    </row>
    <row r="2" spans="1:23" x14ac:dyDescent="0.3">
      <c r="A2" t="s">
        <v>158</v>
      </c>
      <c r="F2" t="s">
        <v>158</v>
      </c>
      <c r="G2">
        <v>2</v>
      </c>
      <c r="H2" t="str">
        <f t="shared" ref="H2:H61" si="0">"* " &amp; F2 &amp; " *"</f>
        <v>* Información *</v>
      </c>
      <c r="K2" s="26" t="s">
        <v>84</v>
      </c>
      <c r="O2" t="s">
        <v>293</v>
      </c>
      <c r="P2">
        <v>2</v>
      </c>
      <c r="Q2">
        <v>65</v>
      </c>
      <c r="R2">
        <f>P2*Q2</f>
        <v>130</v>
      </c>
      <c r="U2" t="s">
        <v>316</v>
      </c>
      <c r="V2" t="s">
        <v>317</v>
      </c>
      <c r="W2" t="str">
        <f t="shared" ref="W2:W31" si="1">V2 &amp; "=" &amp; U2</f>
        <v xml:space="preserve"> txtContribucDeMejoras.Text=  .Cells(lngRenglonDatos + 2, lngColumnaAnio + cboPeriodo.ListIndex).Value </v>
      </c>
    </row>
    <row r="3" spans="1:23" x14ac:dyDescent="0.3">
      <c r="A3" t="s">
        <v>4</v>
      </c>
      <c r="F3" t="s">
        <v>4</v>
      </c>
      <c r="G3">
        <v>3</v>
      </c>
      <c r="H3" t="str">
        <f t="shared" si="0"/>
        <v>* Concepto *</v>
      </c>
      <c r="K3" s="26" t="s">
        <v>86</v>
      </c>
      <c r="O3" t="s">
        <v>295</v>
      </c>
      <c r="P3">
        <v>3</v>
      </c>
      <c r="Q3">
        <v>20</v>
      </c>
      <c r="R3">
        <f>P3*Q3</f>
        <v>60</v>
      </c>
      <c r="U3" t="s">
        <v>318</v>
      </c>
      <c r="V3" t="s">
        <v>319</v>
      </c>
      <c r="W3" t="str">
        <f t="shared" si="1"/>
        <v xml:space="preserve"> txtDerechos.Text=  .Cells(lngRenglonDatos + 3, lngColumnaAnio + cboPeriodo.ListIndex).Value </v>
      </c>
    </row>
    <row r="4" spans="1:23" x14ac:dyDescent="0.3">
      <c r="A4" t="s">
        <v>5</v>
      </c>
      <c r="F4" t="s">
        <v>5</v>
      </c>
      <c r="G4">
        <v>4</v>
      </c>
      <c r="H4" t="str">
        <f t="shared" si="0"/>
        <v>* Acreedor o Prestador de Servicio / Subconcepto *</v>
      </c>
      <c r="K4" s="26" t="s">
        <v>376</v>
      </c>
      <c r="O4" t="s">
        <v>294</v>
      </c>
      <c r="P4">
        <v>4</v>
      </c>
      <c r="Q4">
        <v>8</v>
      </c>
      <c r="R4">
        <f>P4*Q4</f>
        <v>32</v>
      </c>
      <c r="U4" t="s">
        <v>320</v>
      </c>
      <c r="V4" t="s">
        <v>321</v>
      </c>
      <c r="W4" t="str">
        <f t="shared" si="1"/>
        <v xml:space="preserve"> txtProductos.Text=  .Cells(lngRenglonDatos + 4, lngColumnaAnio + cboPeriodo.ListIndex).Value </v>
      </c>
    </row>
    <row r="5" spans="1:23" x14ac:dyDescent="0.3">
      <c r="A5" t="s">
        <v>80</v>
      </c>
      <c r="F5" t="s">
        <v>80</v>
      </c>
      <c r="G5">
        <v>5</v>
      </c>
      <c r="H5" t="str">
        <f t="shared" si="0"/>
        <v>* Clave de Registro ante la SHCP *</v>
      </c>
      <c r="K5" s="26" t="s">
        <v>87</v>
      </c>
      <c r="U5" t="s">
        <v>322</v>
      </c>
      <c r="V5" t="s">
        <v>323</v>
      </c>
      <c r="W5" t="str">
        <f t="shared" si="1"/>
        <v xml:space="preserve"> txtAprovecham.Text=  .Cells(lngRenglonDatos + 5, lngColumnaAnio + cboPeriodo.ListIndex).Value </v>
      </c>
    </row>
    <row r="6" spans="1:23" x14ac:dyDescent="0.3">
      <c r="A6" t="s">
        <v>6</v>
      </c>
      <c r="F6" t="s">
        <v>6</v>
      </c>
      <c r="G6">
        <v>6</v>
      </c>
      <c r="H6" t="str">
        <f t="shared" si="0"/>
        <v>* Fuente de Pago *</v>
      </c>
      <c r="K6" s="26" t="s">
        <v>88</v>
      </c>
      <c r="R6">
        <f>SUM(R2:R5)</f>
        <v>222</v>
      </c>
      <c r="U6" t="s">
        <v>324</v>
      </c>
      <c r="V6" t="s">
        <v>325</v>
      </c>
      <c r="W6" t="str">
        <f t="shared" si="1"/>
        <v xml:space="preserve"> txtIngresosPorVta.Text=  .Cells(lngRenglonDatos + 6, lngColumnaAnio + cboPeriodo.ListIndex).Value </v>
      </c>
    </row>
    <row r="7" spans="1:23" x14ac:dyDescent="0.3">
      <c r="A7" t="s">
        <v>164</v>
      </c>
      <c r="F7" t="s">
        <v>164</v>
      </c>
      <c r="G7">
        <v>7</v>
      </c>
      <c r="H7" t="str">
        <f t="shared" si="0"/>
        <v>* Fuente de Pago Alterna *</v>
      </c>
      <c r="K7" s="26" t="s">
        <v>91</v>
      </c>
      <c r="U7" t="s">
        <v>313</v>
      </c>
      <c r="W7" t="str">
        <f t="shared" si="1"/>
        <v xml:space="preserve">=  </v>
      </c>
    </row>
    <row r="8" spans="1:23" x14ac:dyDescent="0.3">
      <c r="A8" t="s">
        <v>78</v>
      </c>
      <c r="F8" t="s">
        <v>78</v>
      </c>
      <c r="G8">
        <v>8</v>
      </c>
      <c r="H8" t="str">
        <f t="shared" si="0"/>
        <v>* Deudor u Obligado *</v>
      </c>
      <c r="K8" s="26" t="s">
        <v>93</v>
      </c>
      <c r="U8" t="s">
        <v>326</v>
      </c>
      <c r="V8" t="s">
        <v>327</v>
      </c>
      <c r="W8" t="str">
        <f t="shared" si="1"/>
        <v xml:space="preserve"> txtFondoGral.Text=  .Cells(lngRenglonDatos + 7, lngColumnaAnio + cboPeriodo.ListIndex).Value </v>
      </c>
    </row>
    <row r="9" spans="1:23" x14ac:dyDescent="0.3">
      <c r="A9" t="s">
        <v>7</v>
      </c>
      <c r="F9" t="s">
        <v>7</v>
      </c>
      <c r="G9">
        <v>9</v>
      </c>
      <c r="H9" t="str">
        <f t="shared" si="0"/>
        <v>* Monto Contratado *</v>
      </c>
      <c r="K9" s="26" t="s">
        <v>95</v>
      </c>
      <c r="U9" t="s">
        <v>328</v>
      </c>
      <c r="V9" t="s">
        <v>329</v>
      </c>
      <c r="W9" t="str">
        <f t="shared" si="1"/>
        <v xml:space="preserve"> txtlFondoFomentoM.Text=  .Cells(lngRenglonDatos + 8, lngColumnaAnio + cboPeriodo.ListIndex).Value </v>
      </c>
    </row>
    <row r="10" spans="1:23" x14ac:dyDescent="0.3">
      <c r="A10" t="s">
        <v>8</v>
      </c>
      <c r="F10" t="s">
        <v>8</v>
      </c>
      <c r="G10">
        <v>10</v>
      </c>
      <c r="H10" t="str">
        <f t="shared" si="0"/>
        <v>* Unidad de Contrato *</v>
      </c>
      <c r="K10" s="26" t="s">
        <v>97</v>
      </c>
      <c r="U10" t="s">
        <v>330</v>
      </c>
      <c r="V10" t="s">
        <v>331</v>
      </c>
      <c r="W10" t="str">
        <f t="shared" si="1"/>
        <v xml:space="preserve"> txtFondoFiscRecauda.Text=  .Cells(lngRenglonDatos + 9, lngColumnaAnio + cboPeriodo.ListIndex).Value </v>
      </c>
    </row>
    <row r="11" spans="1:23" x14ac:dyDescent="0.3">
      <c r="A11" t="s">
        <v>76</v>
      </c>
      <c r="B11">
        <v>2016</v>
      </c>
      <c r="C11" t="s">
        <v>14</v>
      </c>
      <c r="D11" t="str">
        <f>A11 &amp; " " &amp; B11 &amp; " " &amp; C11</f>
        <v>Saldo / Monto Devengado 2016 1T</v>
      </c>
      <c r="F11" t="s">
        <v>180</v>
      </c>
      <c r="G11">
        <v>11</v>
      </c>
      <c r="H11" t="str">
        <f t="shared" si="0"/>
        <v>* Saldo / Monto Devengado 2016 1T *</v>
      </c>
      <c r="K11" s="26" t="s">
        <v>99</v>
      </c>
      <c r="U11" t="s">
        <v>332</v>
      </c>
      <c r="V11" t="s">
        <v>333</v>
      </c>
      <c r="W11" t="str">
        <f t="shared" si="1"/>
        <v xml:space="preserve"> txtFondoCompensa.Text=  .Cells(lngRenglonDatos + 10, lngColumnaAnio + cboPeriodo.ListIndex).Value </v>
      </c>
    </row>
    <row r="12" spans="1:23" x14ac:dyDescent="0.3">
      <c r="A12" t="s">
        <v>76</v>
      </c>
      <c r="B12">
        <v>2016</v>
      </c>
      <c r="C12" t="s">
        <v>15</v>
      </c>
      <c r="D12" t="str">
        <f t="shared" ref="D12:D60" si="2">A12 &amp; " " &amp; B12 &amp; " " &amp; C12</f>
        <v>Saldo / Monto Devengado 2016 2T</v>
      </c>
      <c r="F12" t="s">
        <v>181</v>
      </c>
      <c r="G12">
        <v>12</v>
      </c>
      <c r="H12" t="str">
        <f t="shared" si="0"/>
        <v>* Saldo / Monto Devengado 2016 2T *</v>
      </c>
      <c r="K12" s="26" t="s">
        <v>101</v>
      </c>
      <c r="U12" t="s">
        <v>334</v>
      </c>
      <c r="V12" t="s">
        <v>335</v>
      </c>
      <c r="W12" t="str">
        <f t="shared" si="1"/>
        <v xml:space="preserve"> txtlFondoExtracHidro.Text=  .Cells(lngRenglonDatos + 11, lngColumnaAnio + cboPeriodo.ListIndex).Value </v>
      </c>
    </row>
    <row r="13" spans="1:23" x14ac:dyDescent="0.3">
      <c r="A13" t="s">
        <v>76</v>
      </c>
      <c r="B13">
        <v>2016</v>
      </c>
      <c r="C13" t="s">
        <v>16</v>
      </c>
      <c r="D13" t="str">
        <f t="shared" si="2"/>
        <v>Saldo / Monto Devengado 2016 3T</v>
      </c>
      <c r="F13" t="s">
        <v>182</v>
      </c>
      <c r="G13">
        <v>13</v>
      </c>
      <c r="H13" t="str">
        <f t="shared" si="0"/>
        <v>* Saldo / Monto Devengado 2016 3T *</v>
      </c>
      <c r="K13" s="26" t="s">
        <v>103</v>
      </c>
      <c r="U13" t="s">
        <v>336</v>
      </c>
      <c r="V13" t="s">
        <v>337</v>
      </c>
      <c r="W13" t="str">
        <f t="shared" si="1"/>
        <v xml:space="preserve"> txtImpuestoEspProdServ.Text=  .Cells(lngRenglonDatos + 12, lngColumnaAnio + cboPeriodo.ListIndex).Value </v>
      </c>
    </row>
    <row r="14" spans="1:23" x14ac:dyDescent="0.3">
      <c r="A14" t="s">
        <v>76</v>
      </c>
      <c r="B14">
        <v>2016</v>
      </c>
      <c r="C14" t="s">
        <v>17</v>
      </c>
      <c r="D14" t="str">
        <f t="shared" si="2"/>
        <v>Saldo / Monto Devengado 2016 4T</v>
      </c>
      <c r="F14" t="s">
        <v>183</v>
      </c>
      <c r="G14">
        <v>14</v>
      </c>
      <c r="H14" t="str">
        <f t="shared" si="0"/>
        <v>* Saldo / Monto Devengado 2016 4T *</v>
      </c>
      <c r="K14" s="26" t="s">
        <v>104</v>
      </c>
      <c r="U14" t="s">
        <v>338</v>
      </c>
      <c r="V14" t="s">
        <v>339</v>
      </c>
      <c r="W14" t="str">
        <f t="shared" si="1"/>
        <v xml:space="preserve"> txt0136Recauda.Text=  .Cells(lngRenglonDatos + 13, lngColumnaAnio + cboPeriodo.ListIndex).Value </v>
      </c>
    </row>
    <row r="15" spans="1:23" x14ac:dyDescent="0.3">
      <c r="A15" t="s">
        <v>76</v>
      </c>
      <c r="B15">
        <v>2016</v>
      </c>
      <c r="C15" t="s">
        <v>168</v>
      </c>
      <c r="D15" t="str">
        <f t="shared" si="2"/>
        <v>Saldo / Monto Devengado 2016 CP</v>
      </c>
      <c r="F15" t="s">
        <v>184</v>
      </c>
      <c r="G15">
        <v>15</v>
      </c>
      <c r="H15" t="str">
        <f t="shared" si="0"/>
        <v>* Saldo / Monto Devengado 2016 CP *</v>
      </c>
      <c r="K15" s="26" t="s">
        <v>106</v>
      </c>
      <c r="U15" t="s">
        <v>340</v>
      </c>
      <c r="V15" t="s">
        <v>341</v>
      </c>
      <c r="W15" t="str">
        <f t="shared" si="1"/>
        <v xml:space="preserve"> txt317SobreExtrPetroleo.Text=  .Cells(lngRenglonDatos + 14, lngColumnaAnio + cboPeriodo.ListIndex).Value </v>
      </c>
    </row>
    <row r="16" spans="1:23" x14ac:dyDescent="0.3">
      <c r="A16" t="s">
        <v>9</v>
      </c>
      <c r="B16">
        <v>2016</v>
      </c>
      <c r="C16" t="s">
        <v>14</v>
      </c>
      <c r="D16" t="str">
        <f t="shared" si="2"/>
        <v>Amortizaciones / Pago de Inversión 2016 1T</v>
      </c>
      <c r="F16" t="s">
        <v>185</v>
      </c>
      <c r="G16">
        <v>16</v>
      </c>
      <c r="H16" t="str">
        <f t="shared" si="0"/>
        <v>* Amortizaciones / Pago de Inversión 2016 1T *</v>
      </c>
      <c r="K16" s="26" t="s">
        <v>108</v>
      </c>
      <c r="U16" t="s">
        <v>342</v>
      </c>
      <c r="V16" t="s">
        <v>343</v>
      </c>
      <c r="W16" t="str">
        <f t="shared" si="1"/>
        <v xml:space="preserve"> txtGasolinaDisel.Text=  .Cells(lngRenglonDatos + 15, lngColumnaAnio + cboPeriodo.ListIndex).Value </v>
      </c>
    </row>
    <row r="17" spans="1:23" x14ac:dyDescent="0.3">
      <c r="A17" t="s">
        <v>9</v>
      </c>
      <c r="B17">
        <v>2016</v>
      </c>
      <c r="C17" t="s">
        <v>15</v>
      </c>
      <c r="D17" t="str">
        <f t="shared" si="2"/>
        <v>Amortizaciones / Pago de Inversión 2016 2T</v>
      </c>
      <c r="F17" t="s">
        <v>186</v>
      </c>
      <c r="G17">
        <v>17</v>
      </c>
      <c r="H17" t="str">
        <f t="shared" si="0"/>
        <v>* Amortizaciones / Pago de Inversión 2016 2T *</v>
      </c>
      <c r="K17" s="26" t="s">
        <v>110</v>
      </c>
      <c r="U17" t="s">
        <v>344</v>
      </c>
      <c r="V17" t="s">
        <v>345</v>
      </c>
      <c r="W17" t="str">
        <f t="shared" si="1"/>
        <v xml:space="preserve"> txtFondoISR.Text=  .Cells(lngRenglonDatos + 16, lngColumnaAnio + cboPeriodo.ListIndex).Value </v>
      </c>
    </row>
    <row r="18" spans="1:23" x14ac:dyDescent="0.3">
      <c r="A18" t="s">
        <v>9</v>
      </c>
      <c r="B18">
        <v>2016</v>
      </c>
      <c r="C18" t="s">
        <v>16</v>
      </c>
      <c r="D18" t="str">
        <f t="shared" si="2"/>
        <v>Amortizaciones / Pago de Inversión 2016 3T</v>
      </c>
      <c r="F18" t="s">
        <v>187</v>
      </c>
      <c r="G18">
        <v>18</v>
      </c>
      <c r="H18" t="str">
        <f t="shared" si="0"/>
        <v>* Amortizaciones / Pago de Inversión 2016 3T *</v>
      </c>
      <c r="K18" s="26" t="s">
        <v>111</v>
      </c>
      <c r="U18" t="s">
        <v>346</v>
      </c>
      <c r="V18" t="s">
        <v>347</v>
      </c>
      <c r="W18" t="str">
        <f t="shared" si="1"/>
        <v xml:space="preserve"> txtFondoEstabilizaIngr.Text=  .Cells(lngRenglonDatos + 17, lngColumnaAnio + cboPeriodo.ListIndex).Value </v>
      </c>
    </row>
    <row r="19" spans="1:23" x14ac:dyDescent="0.3">
      <c r="A19" t="s">
        <v>9</v>
      </c>
      <c r="B19">
        <v>2016</v>
      </c>
      <c r="C19" t="s">
        <v>17</v>
      </c>
      <c r="D19" t="str">
        <f t="shared" si="2"/>
        <v>Amortizaciones / Pago de Inversión 2016 4T</v>
      </c>
      <c r="F19" t="s">
        <v>188</v>
      </c>
      <c r="G19">
        <v>19</v>
      </c>
      <c r="H19" t="str">
        <f t="shared" si="0"/>
        <v>* Amortizaciones / Pago de Inversión 2016 4T *</v>
      </c>
      <c r="K19" s="26" t="s">
        <v>19</v>
      </c>
      <c r="U19" t="s">
        <v>313</v>
      </c>
      <c r="W19" t="str">
        <f t="shared" si="1"/>
        <v xml:space="preserve">=  </v>
      </c>
    </row>
    <row r="20" spans="1:23" x14ac:dyDescent="0.3">
      <c r="A20" t="s">
        <v>9</v>
      </c>
      <c r="B20">
        <v>2016</v>
      </c>
      <c r="C20" t="s">
        <v>168</v>
      </c>
      <c r="D20" t="str">
        <f t="shared" si="2"/>
        <v>Amortizaciones / Pago de Inversión 2016 CP</v>
      </c>
      <c r="F20" t="s">
        <v>189</v>
      </c>
      <c r="G20">
        <v>20</v>
      </c>
      <c r="H20" t="str">
        <f t="shared" si="0"/>
        <v>* Amortizaciones / Pago de Inversión 2016 CP *</v>
      </c>
      <c r="K20" s="26" t="s">
        <v>112</v>
      </c>
      <c r="U20" t="s">
        <v>348</v>
      </c>
      <c r="V20" t="s">
        <v>349</v>
      </c>
      <c r="W20" t="str">
        <f t="shared" si="1"/>
        <v xml:space="preserve"> txtTenenciaVehi.Text=  .Cells(lngRenglonDatos + 18, lngColumnaAnio + cboPeriodo.ListIndex).Value </v>
      </c>
    </row>
    <row r="21" spans="1:23" x14ac:dyDescent="0.3">
      <c r="A21" t="s">
        <v>10</v>
      </c>
      <c r="B21">
        <v>2016</v>
      </c>
      <c r="C21" t="s">
        <v>14</v>
      </c>
      <c r="D21" t="str">
        <f t="shared" si="2"/>
        <v>Intereses 2016 1T</v>
      </c>
      <c r="F21" t="s">
        <v>190</v>
      </c>
      <c r="G21">
        <v>21</v>
      </c>
      <c r="H21" t="str">
        <f t="shared" si="0"/>
        <v>* Intereses 2016 1T *</v>
      </c>
      <c r="K21" s="26" t="s">
        <v>113</v>
      </c>
      <c r="U21" t="s">
        <v>350</v>
      </c>
      <c r="V21" t="s">
        <v>351</v>
      </c>
      <c r="W21" t="str">
        <f t="shared" si="1"/>
        <v xml:space="preserve"> txtFondoISAN.Text=  .Cells(lngRenglonDatos + 19, lngColumnaAnio + cboPeriodo.ListIndex).Value </v>
      </c>
    </row>
    <row r="22" spans="1:23" x14ac:dyDescent="0.3">
      <c r="A22" t="s">
        <v>10</v>
      </c>
      <c r="B22">
        <v>2016</v>
      </c>
      <c r="C22" t="s">
        <v>15</v>
      </c>
      <c r="D22" t="str">
        <f t="shared" si="2"/>
        <v>Intereses 2016 2T</v>
      </c>
      <c r="F22" t="s">
        <v>191</v>
      </c>
      <c r="G22">
        <v>22</v>
      </c>
      <c r="H22" t="str">
        <f t="shared" si="0"/>
        <v>* Intereses 2016 2T *</v>
      </c>
      <c r="K22" s="26" t="s">
        <v>114</v>
      </c>
      <c r="U22" t="s">
        <v>352</v>
      </c>
      <c r="V22" t="s">
        <v>353</v>
      </c>
      <c r="W22" t="str">
        <f t="shared" si="1"/>
        <v xml:space="preserve"> txtImpuestoAutosNvos.Text=  .Cells(lngRenglonDatos + 20, lngColumnaAnio + cboPeriodo.ListIndex).Value </v>
      </c>
    </row>
    <row r="23" spans="1:23" x14ac:dyDescent="0.3">
      <c r="A23" t="s">
        <v>10</v>
      </c>
      <c r="B23">
        <v>2016</v>
      </c>
      <c r="C23" t="s">
        <v>16</v>
      </c>
      <c r="D23" t="str">
        <f t="shared" si="2"/>
        <v>Intereses 2016 3T</v>
      </c>
      <c r="F23" t="s">
        <v>192</v>
      </c>
      <c r="G23">
        <v>23</v>
      </c>
      <c r="H23" t="str">
        <f t="shared" si="0"/>
        <v>* Intereses 2016 3T *</v>
      </c>
      <c r="K23" s="26" t="s">
        <v>115</v>
      </c>
      <c r="U23" t="s">
        <v>354</v>
      </c>
      <c r="V23" t="s">
        <v>355</v>
      </c>
      <c r="W23" t="str">
        <f t="shared" si="1"/>
        <v xml:space="preserve"> txtFondoCompensaRepecos.Text=  .Cells(lngRenglonDatos + 21, lngColumnaAnio + cboPeriodo.ListIndex).Value </v>
      </c>
    </row>
    <row r="24" spans="1:23" x14ac:dyDescent="0.3">
      <c r="A24" t="s">
        <v>10</v>
      </c>
      <c r="B24">
        <v>2016</v>
      </c>
      <c r="C24" t="s">
        <v>17</v>
      </c>
      <c r="D24" t="str">
        <f t="shared" si="2"/>
        <v>Intereses 2016 4T</v>
      </c>
      <c r="F24" t="s">
        <v>193</v>
      </c>
      <c r="G24">
        <v>24</v>
      </c>
      <c r="H24" t="str">
        <f t="shared" si="0"/>
        <v>* Intereses 2016 4T *</v>
      </c>
      <c r="K24" s="26" t="s">
        <v>116</v>
      </c>
      <c r="U24" t="s">
        <v>356</v>
      </c>
      <c r="V24" t="s">
        <v>357</v>
      </c>
      <c r="W24" t="str">
        <f t="shared" si="1"/>
        <v xml:space="preserve"> txtIncentivosEco.Text=  .Cells(lngRenglonDatos + 22, lngColumnaAnio + cboPeriodo.ListIndex).Value </v>
      </c>
    </row>
    <row r="25" spans="1:23" x14ac:dyDescent="0.3">
      <c r="A25" t="s">
        <v>10</v>
      </c>
      <c r="B25">
        <v>2016</v>
      </c>
      <c r="C25" t="s">
        <v>168</v>
      </c>
      <c r="D25" t="str">
        <f t="shared" si="2"/>
        <v>Intereses 2016 CP</v>
      </c>
      <c r="F25" t="s">
        <v>194</v>
      </c>
      <c r="G25">
        <v>25</v>
      </c>
      <c r="H25" t="str">
        <f t="shared" si="0"/>
        <v>* Intereses 2016 CP *</v>
      </c>
      <c r="K25" s="26" t="s">
        <v>117</v>
      </c>
      <c r="U25" t="s">
        <v>313</v>
      </c>
      <c r="W25" t="str">
        <f t="shared" si="1"/>
        <v xml:space="preserve">=  </v>
      </c>
    </row>
    <row r="26" spans="1:23" x14ac:dyDescent="0.3">
      <c r="A26" t="s">
        <v>11</v>
      </c>
      <c r="B26">
        <v>2016</v>
      </c>
      <c r="C26" t="s">
        <v>14</v>
      </c>
      <c r="D26" t="str">
        <f t="shared" si="2"/>
        <v>Comisiones 2016 1T</v>
      </c>
      <c r="F26" t="s">
        <v>195</v>
      </c>
      <c r="G26">
        <v>26</v>
      </c>
      <c r="H26" t="str">
        <f t="shared" si="0"/>
        <v>* Comisiones 2016 1T *</v>
      </c>
      <c r="K26" s="26" t="s">
        <v>118</v>
      </c>
      <c r="U26" t="s">
        <v>358</v>
      </c>
      <c r="V26" t="s">
        <v>359</v>
      </c>
      <c r="W26" t="str">
        <f t="shared" si="1"/>
        <v xml:space="preserve"> txtTransferencias.Text=  .Cells(lngRenglonDatos + 23, lngColumnaAnio + cboPeriodo.ListIndex).Value </v>
      </c>
    </row>
    <row r="27" spans="1:23" x14ac:dyDescent="0.3">
      <c r="A27" t="s">
        <v>11</v>
      </c>
      <c r="B27">
        <v>2016</v>
      </c>
      <c r="C27" t="s">
        <v>15</v>
      </c>
      <c r="D27" t="str">
        <f t="shared" si="2"/>
        <v>Comisiones 2016 2T</v>
      </c>
      <c r="F27" t="s">
        <v>196</v>
      </c>
      <c r="G27">
        <v>27</v>
      </c>
      <c r="H27" t="str">
        <f t="shared" si="0"/>
        <v>* Comisiones 2016 2T *</v>
      </c>
      <c r="K27" s="26" t="s">
        <v>119</v>
      </c>
      <c r="U27" t="s">
        <v>360</v>
      </c>
      <c r="V27" t="s">
        <v>361</v>
      </c>
      <c r="W27" t="str">
        <f t="shared" si="1"/>
        <v xml:space="preserve"> txtConvenios.Text=  .Cells(lngRenglonDatos + 24, lngColumnaAnio + cboPeriodo.ListIndex).Value </v>
      </c>
    </row>
    <row r="28" spans="1:23" x14ac:dyDescent="0.3">
      <c r="A28" t="s">
        <v>11</v>
      </c>
      <c r="B28">
        <v>2016</v>
      </c>
      <c r="C28" t="s">
        <v>16</v>
      </c>
      <c r="D28" t="str">
        <f t="shared" si="2"/>
        <v>Comisiones 2016 3T</v>
      </c>
      <c r="F28" t="s">
        <v>197</v>
      </c>
      <c r="G28">
        <v>28</v>
      </c>
      <c r="H28" t="str">
        <f t="shared" si="0"/>
        <v>* Comisiones 2016 3T *</v>
      </c>
      <c r="K28" s="26" t="s">
        <v>120</v>
      </c>
      <c r="U28" t="s">
        <v>362</v>
      </c>
      <c r="V28" t="s">
        <v>363</v>
      </c>
      <c r="W28" t="str">
        <f t="shared" si="1"/>
        <v xml:space="preserve"> txtParticipaIngresosL.Text=  .Cells(lngRenglonDatos + 25, lngColumnaAnio + cboPeriodo.ListIndex).Value </v>
      </c>
    </row>
    <row r="29" spans="1:23" x14ac:dyDescent="0.3">
      <c r="A29" t="s">
        <v>11</v>
      </c>
      <c r="B29">
        <v>2016</v>
      </c>
      <c r="C29" t="s">
        <v>17</v>
      </c>
      <c r="D29" t="str">
        <f t="shared" si="2"/>
        <v>Comisiones 2016 4T</v>
      </c>
      <c r="F29" t="s">
        <v>198</v>
      </c>
      <c r="G29">
        <v>29</v>
      </c>
      <c r="H29" t="str">
        <f t="shared" si="0"/>
        <v>* Comisiones 2016 4T *</v>
      </c>
      <c r="K29" s="26" t="s">
        <v>121</v>
      </c>
      <c r="U29" t="s">
        <v>364</v>
      </c>
      <c r="V29" t="s">
        <v>365</v>
      </c>
      <c r="W29" t="str">
        <f t="shared" si="1"/>
        <v xml:space="preserve"> txtOtrosIngresosLDisp.Text=  .Cells(lngRenglonDatos + 26, lngColumnaAnio + cboPeriodo.ListIndex).Value </v>
      </c>
    </row>
    <row r="30" spans="1:23" x14ac:dyDescent="0.3">
      <c r="A30" t="s">
        <v>11</v>
      </c>
      <c r="B30">
        <v>2016</v>
      </c>
      <c r="C30" t="s">
        <v>168</v>
      </c>
      <c r="D30" t="str">
        <f t="shared" si="2"/>
        <v>Comisiones 2016 CP</v>
      </c>
      <c r="F30" t="s">
        <v>199</v>
      </c>
      <c r="G30">
        <v>30</v>
      </c>
      <c r="H30" t="str">
        <f t="shared" si="0"/>
        <v>* Comisiones 2016 CP *</v>
      </c>
      <c r="K30" s="26" t="s">
        <v>122</v>
      </c>
      <c r="U30" t="s">
        <v>366</v>
      </c>
      <c r="V30" t="s">
        <v>367</v>
      </c>
      <c r="W30" t="str">
        <f t="shared" si="1"/>
        <v xml:space="preserve"> txtAjusteParticip.Text=  .Cells(lngRenglonDatos + 27, lngColumnaAnio + cboPeriodo.ListIndex).Value </v>
      </c>
    </row>
    <row r="31" spans="1:23" x14ac:dyDescent="0.3">
      <c r="A31" t="s">
        <v>12</v>
      </c>
      <c r="B31">
        <v>2016</v>
      </c>
      <c r="C31" t="s">
        <v>14</v>
      </c>
      <c r="D31" t="str">
        <f t="shared" si="2"/>
        <v>Otros Gastos 2016 1T</v>
      </c>
      <c r="F31" t="s">
        <v>200</v>
      </c>
      <c r="G31">
        <v>31</v>
      </c>
      <c r="H31" t="str">
        <f t="shared" si="0"/>
        <v>* Otros Gastos 2016 1T *</v>
      </c>
      <c r="K31" s="26" t="s">
        <v>123</v>
      </c>
      <c r="U31" t="s">
        <v>368</v>
      </c>
      <c r="V31" t="s">
        <v>369</v>
      </c>
      <c r="W31" t="str">
        <f t="shared" si="1"/>
        <v xml:space="preserve"> txtAjusteIngresosV.Text=  .Cells(lngRenglonDatos + 28, lngColumnaAnio + cboPeriodo.ListIndex).Value </v>
      </c>
    </row>
    <row r="32" spans="1:23" x14ac:dyDescent="0.3">
      <c r="A32" t="s">
        <v>12</v>
      </c>
      <c r="B32">
        <v>2016</v>
      </c>
      <c r="C32" t="s">
        <v>15</v>
      </c>
      <c r="D32" t="str">
        <f t="shared" si="2"/>
        <v>Otros Gastos 2016 2T</v>
      </c>
      <c r="F32" t="s">
        <v>201</v>
      </c>
      <c r="G32">
        <v>32</v>
      </c>
      <c r="H32" t="str">
        <f t="shared" si="0"/>
        <v>* Otros Gastos 2016 2T *</v>
      </c>
      <c r="K32" s="26" t="s">
        <v>124</v>
      </c>
    </row>
    <row r="33" spans="1:11" x14ac:dyDescent="0.3">
      <c r="A33" t="s">
        <v>12</v>
      </c>
      <c r="B33">
        <v>2016</v>
      </c>
      <c r="C33" t="s">
        <v>16</v>
      </c>
      <c r="D33" t="str">
        <f t="shared" si="2"/>
        <v>Otros Gastos 2016 3T</v>
      </c>
      <c r="F33" t="s">
        <v>202</v>
      </c>
      <c r="G33">
        <v>33</v>
      </c>
      <c r="H33" t="str">
        <f t="shared" si="0"/>
        <v>* Otros Gastos 2016 3T *</v>
      </c>
      <c r="K33" s="26" t="s">
        <v>125</v>
      </c>
    </row>
    <row r="34" spans="1:11" x14ac:dyDescent="0.3">
      <c r="A34" t="s">
        <v>12</v>
      </c>
      <c r="B34">
        <v>2016</v>
      </c>
      <c r="C34" t="s">
        <v>17</v>
      </c>
      <c r="D34" t="str">
        <f t="shared" si="2"/>
        <v>Otros Gastos 2016 4T</v>
      </c>
      <c r="F34" t="s">
        <v>203</v>
      </c>
      <c r="G34">
        <v>34</v>
      </c>
      <c r="H34" t="str">
        <f t="shared" si="0"/>
        <v>* Otros Gastos 2016 4T *</v>
      </c>
      <c r="K34" s="26" t="s">
        <v>126</v>
      </c>
    </row>
    <row r="35" spans="1:11" x14ac:dyDescent="0.3">
      <c r="A35" t="s">
        <v>12</v>
      </c>
      <c r="B35">
        <v>2016</v>
      </c>
      <c r="C35" t="s">
        <v>168</v>
      </c>
      <c r="D35" t="str">
        <f t="shared" si="2"/>
        <v>Otros Gastos 2016 CP</v>
      </c>
      <c r="F35" t="s">
        <v>204</v>
      </c>
      <c r="G35">
        <v>35</v>
      </c>
      <c r="H35" t="str">
        <f t="shared" si="0"/>
        <v>* Otros Gastos 2016 CP *</v>
      </c>
      <c r="K35" s="26" t="s">
        <v>127</v>
      </c>
    </row>
    <row r="36" spans="1:11" x14ac:dyDescent="0.3">
      <c r="A36" t="s">
        <v>76</v>
      </c>
      <c r="B36">
        <v>2017</v>
      </c>
      <c r="C36" t="s">
        <v>14</v>
      </c>
      <c r="D36" t="str">
        <f t="shared" si="2"/>
        <v>Saldo / Monto Devengado 2017 1T</v>
      </c>
      <c r="F36" t="s">
        <v>205</v>
      </c>
      <c r="G36">
        <v>36</v>
      </c>
      <c r="H36" t="str">
        <f t="shared" si="0"/>
        <v>* Saldo / Monto Devengado 2017 1T *</v>
      </c>
      <c r="K36" s="26" t="s">
        <v>128</v>
      </c>
    </row>
    <row r="37" spans="1:11" x14ac:dyDescent="0.3">
      <c r="A37" t="s">
        <v>76</v>
      </c>
      <c r="B37">
        <v>2017</v>
      </c>
      <c r="C37" t="s">
        <v>15</v>
      </c>
      <c r="D37" t="str">
        <f t="shared" si="2"/>
        <v>Saldo / Monto Devengado 2017 2T</v>
      </c>
      <c r="F37" t="s">
        <v>206</v>
      </c>
      <c r="G37">
        <v>37</v>
      </c>
      <c r="H37" t="str">
        <f t="shared" si="0"/>
        <v>* Saldo / Monto Devengado 2017 2T *</v>
      </c>
      <c r="K37" s="26" t="s">
        <v>129</v>
      </c>
    </row>
    <row r="38" spans="1:11" x14ac:dyDescent="0.3">
      <c r="A38" t="s">
        <v>76</v>
      </c>
      <c r="B38">
        <v>2017</v>
      </c>
      <c r="C38" t="s">
        <v>16</v>
      </c>
      <c r="D38" t="str">
        <f t="shared" si="2"/>
        <v>Saldo / Monto Devengado 2017 3T</v>
      </c>
      <c r="F38" t="s">
        <v>207</v>
      </c>
      <c r="G38">
        <v>38</v>
      </c>
      <c r="H38" t="str">
        <f t="shared" si="0"/>
        <v>* Saldo / Monto Devengado 2017 3T *</v>
      </c>
      <c r="K38" s="26" t="s">
        <v>130</v>
      </c>
    </row>
    <row r="39" spans="1:11" x14ac:dyDescent="0.3">
      <c r="A39" t="s">
        <v>76</v>
      </c>
      <c r="B39">
        <v>2017</v>
      </c>
      <c r="C39" t="s">
        <v>17</v>
      </c>
      <c r="D39" t="str">
        <f t="shared" si="2"/>
        <v>Saldo / Monto Devengado 2017 4T</v>
      </c>
      <c r="F39" t="s">
        <v>208</v>
      </c>
      <c r="G39">
        <v>39</v>
      </c>
      <c r="H39" t="str">
        <f t="shared" si="0"/>
        <v>* Saldo / Monto Devengado 2017 4T *</v>
      </c>
      <c r="K39" s="26" t="s">
        <v>131</v>
      </c>
    </row>
    <row r="40" spans="1:11" x14ac:dyDescent="0.3">
      <c r="A40" t="s">
        <v>76</v>
      </c>
      <c r="B40">
        <v>2017</v>
      </c>
      <c r="C40" t="s">
        <v>168</v>
      </c>
      <c r="D40" t="str">
        <f t="shared" si="2"/>
        <v>Saldo / Monto Devengado 2017 CP</v>
      </c>
      <c r="F40" t="s">
        <v>209</v>
      </c>
      <c r="G40">
        <v>40</v>
      </c>
      <c r="H40" t="str">
        <f t="shared" si="0"/>
        <v>* Saldo / Monto Devengado 2017 CP *</v>
      </c>
      <c r="K40" s="26" t="s">
        <v>132</v>
      </c>
    </row>
    <row r="41" spans="1:11" x14ac:dyDescent="0.3">
      <c r="A41" t="s">
        <v>9</v>
      </c>
      <c r="B41">
        <v>2017</v>
      </c>
      <c r="C41" t="s">
        <v>14</v>
      </c>
      <c r="D41" t="str">
        <f t="shared" si="2"/>
        <v>Amortizaciones / Pago de Inversión 2017 1T</v>
      </c>
      <c r="F41" t="s">
        <v>210</v>
      </c>
      <c r="G41">
        <v>41</v>
      </c>
      <c r="H41" t="str">
        <f t="shared" si="0"/>
        <v>* Amortizaciones / Pago de Inversión 2017 1T *</v>
      </c>
      <c r="K41" s="26" t="s">
        <v>133</v>
      </c>
    </row>
    <row r="42" spans="1:11" x14ac:dyDescent="0.3">
      <c r="A42" t="s">
        <v>9</v>
      </c>
      <c r="B42">
        <v>2017</v>
      </c>
      <c r="C42" t="s">
        <v>15</v>
      </c>
      <c r="D42" t="str">
        <f t="shared" si="2"/>
        <v>Amortizaciones / Pago de Inversión 2017 2T</v>
      </c>
      <c r="F42" t="s">
        <v>211</v>
      </c>
      <c r="G42">
        <v>42</v>
      </c>
      <c r="H42" t="str">
        <f t="shared" si="0"/>
        <v>* Amortizaciones / Pago de Inversión 2017 2T *</v>
      </c>
      <c r="K42" s="26" t="s">
        <v>134</v>
      </c>
    </row>
    <row r="43" spans="1:11" x14ac:dyDescent="0.3">
      <c r="A43" t="s">
        <v>9</v>
      </c>
      <c r="B43">
        <v>2017</v>
      </c>
      <c r="C43" t="s">
        <v>16</v>
      </c>
      <c r="D43" t="str">
        <f t="shared" si="2"/>
        <v>Amortizaciones / Pago de Inversión 2017 3T</v>
      </c>
      <c r="F43" t="s">
        <v>212</v>
      </c>
      <c r="G43">
        <v>43</v>
      </c>
      <c r="H43" t="str">
        <f t="shared" si="0"/>
        <v>* Amortizaciones / Pago de Inversión 2017 3T *</v>
      </c>
      <c r="K43" s="26" t="s">
        <v>135</v>
      </c>
    </row>
    <row r="44" spans="1:11" x14ac:dyDescent="0.3">
      <c r="A44" t="s">
        <v>9</v>
      </c>
      <c r="B44">
        <v>2017</v>
      </c>
      <c r="C44" t="s">
        <v>17</v>
      </c>
      <c r="D44" t="str">
        <f t="shared" si="2"/>
        <v>Amortizaciones / Pago de Inversión 2017 4T</v>
      </c>
      <c r="F44" t="s">
        <v>213</v>
      </c>
      <c r="G44">
        <v>44</v>
      </c>
      <c r="H44" t="str">
        <f t="shared" si="0"/>
        <v>* Amortizaciones / Pago de Inversión 2017 4T *</v>
      </c>
      <c r="K44" s="26" t="s">
        <v>136</v>
      </c>
    </row>
    <row r="45" spans="1:11" x14ac:dyDescent="0.3">
      <c r="A45" t="s">
        <v>9</v>
      </c>
      <c r="B45">
        <v>2017</v>
      </c>
      <c r="C45" t="s">
        <v>168</v>
      </c>
      <c r="D45" t="str">
        <f t="shared" si="2"/>
        <v>Amortizaciones / Pago de Inversión 2017 CP</v>
      </c>
      <c r="F45" t="s">
        <v>214</v>
      </c>
      <c r="G45">
        <v>45</v>
      </c>
      <c r="H45" t="str">
        <f t="shared" si="0"/>
        <v>* Amortizaciones / Pago de Inversión 2017 CP *</v>
      </c>
      <c r="K45" s="26" t="s">
        <v>137</v>
      </c>
    </row>
    <row r="46" spans="1:11" x14ac:dyDescent="0.3">
      <c r="A46" t="s">
        <v>10</v>
      </c>
      <c r="B46">
        <v>2017</v>
      </c>
      <c r="C46" t="s">
        <v>14</v>
      </c>
      <c r="D46" t="str">
        <f t="shared" si="2"/>
        <v>Intereses 2017 1T</v>
      </c>
      <c r="F46" t="s">
        <v>215</v>
      </c>
      <c r="G46">
        <v>46</v>
      </c>
      <c r="H46" t="str">
        <f t="shared" si="0"/>
        <v>* Intereses 2017 1T *</v>
      </c>
      <c r="K46" s="26" t="s">
        <v>138</v>
      </c>
    </row>
    <row r="47" spans="1:11" x14ac:dyDescent="0.3">
      <c r="A47" t="s">
        <v>10</v>
      </c>
      <c r="B47">
        <v>2017</v>
      </c>
      <c r="C47" t="s">
        <v>15</v>
      </c>
      <c r="D47" t="str">
        <f t="shared" si="2"/>
        <v>Intereses 2017 2T</v>
      </c>
      <c r="F47" t="s">
        <v>216</v>
      </c>
      <c r="G47">
        <v>47</v>
      </c>
      <c r="H47" t="str">
        <f t="shared" si="0"/>
        <v>* Intereses 2017 2T *</v>
      </c>
      <c r="K47" s="26" t="s">
        <v>139</v>
      </c>
    </row>
    <row r="48" spans="1:11" x14ac:dyDescent="0.3">
      <c r="A48" t="s">
        <v>10</v>
      </c>
      <c r="B48">
        <v>2017</v>
      </c>
      <c r="C48" t="s">
        <v>16</v>
      </c>
      <c r="D48" t="str">
        <f t="shared" si="2"/>
        <v>Intereses 2017 3T</v>
      </c>
      <c r="F48" t="s">
        <v>217</v>
      </c>
      <c r="G48">
        <v>48</v>
      </c>
      <c r="H48" t="str">
        <f t="shared" si="0"/>
        <v>* Intereses 2017 3T *</v>
      </c>
      <c r="K48" s="26" t="s">
        <v>140</v>
      </c>
    </row>
    <row r="49" spans="1:11" x14ac:dyDescent="0.3">
      <c r="A49" t="s">
        <v>10</v>
      </c>
      <c r="B49">
        <v>2017</v>
      </c>
      <c r="C49" t="s">
        <v>17</v>
      </c>
      <c r="D49" t="str">
        <f t="shared" si="2"/>
        <v>Intereses 2017 4T</v>
      </c>
      <c r="F49" t="s">
        <v>218</v>
      </c>
      <c r="G49">
        <v>49</v>
      </c>
      <c r="H49" t="str">
        <f t="shared" si="0"/>
        <v>* Intereses 2017 4T *</v>
      </c>
      <c r="K49" s="26" t="s">
        <v>141</v>
      </c>
    </row>
    <row r="50" spans="1:11" x14ac:dyDescent="0.3">
      <c r="A50" t="s">
        <v>10</v>
      </c>
      <c r="B50">
        <v>2017</v>
      </c>
      <c r="C50" t="s">
        <v>168</v>
      </c>
      <c r="D50" t="str">
        <f t="shared" si="2"/>
        <v>Intereses 2017 CP</v>
      </c>
      <c r="F50" t="s">
        <v>219</v>
      </c>
      <c r="G50">
        <v>50</v>
      </c>
      <c r="H50" t="str">
        <f t="shared" si="0"/>
        <v>* Intereses 2017 CP *</v>
      </c>
      <c r="K50" s="26" t="s">
        <v>142</v>
      </c>
    </row>
    <row r="51" spans="1:11" x14ac:dyDescent="0.3">
      <c r="A51" t="s">
        <v>11</v>
      </c>
      <c r="B51">
        <v>2017</v>
      </c>
      <c r="C51" t="s">
        <v>14</v>
      </c>
      <c r="D51" t="str">
        <f t="shared" si="2"/>
        <v>Comisiones 2017 1T</v>
      </c>
      <c r="F51" t="s">
        <v>220</v>
      </c>
      <c r="G51">
        <v>51</v>
      </c>
      <c r="H51" t="str">
        <f t="shared" si="0"/>
        <v>* Comisiones 2017 1T *</v>
      </c>
      <c r="K51" s="26" t="s">
        <v>143</v>
      </c>
    </row>
    <row r="52" spans="1:11" x14ac:dyDescent="0.3">
      <c r="A52" t="s">
        <v>11</v>
      </c>
      <c r="B52">
        <v>2017</v>
      </c>
      <c r="C52" t="s">
        <v>15</v>
      </c>
      <c r="D52" t="str">
        <f t="shared" si="2"/>
        <v>Comisiones 2017 2T</v>
      </c>
      <c r="F52" t="s">
        <v>221</v>
      </c>
      <c r="G52">
        <v>52</v>
      </c>
      <c r="H52" t="str">
        <f t="shared" si="0"/>
        <v>* Comisiones 2017 2T *</v>
      </c>
      <c r="K52" s="26" t="s">
        <v>377</v>
      </c>
    </row>
    <row r="53" spans="1:11" x14ac:dyDescent="0.3">
      <c r="A53" t="s">
        <v>11</v>
      </c>
      <c r="B53">
        <v>2017</v>
      </c>
      <c r="C53" t="s">
        <v>16</v>
      </c>
      <c r="D53" t="str">
        <f t="shared" si="2"/>
        <v>Comisiones 2017 3T</v>
      </c>
      <c r="F53" t="s">
        <v>222</v>
      </c>
      <c r="G53">
        <v>53</v>
      </c>
      <c r="H53" t="str">
        <f t="shared" si="0"/>
        <v>* Comisiones 2017 3T *</v>
      </c>
      <c r="K53" s="26" t="s">
        <v>144</v>
      </c>
    </row>
    <row r="54" spans="1:11" x14ac:dyDescent="0.3">
      <c r="A54" t="s">
        <v>11</v>
      </c>
      <c r="B54">
        <v>2017</v>
      </c>
      <c r="C54" t="s">
        <v>17</v>
      </c>
      <c r="D54" t="str">
        <f t="shared" si="2"/>
        <v>Comisiones 2017 4T</v>
      </c>
      <c r="F54" t="s">
        <v>223</v>
      </c>
      <c r="G54">
        <v>54</v>
      </c>
      <c r="H54" t="str">
        <f t="shared" si="0"/>
        <v>* Comisiones 2017 4T *</v>
      </c>
      <c r="K54" s="26" t="s">
        <v>145</v>
      </c>
    </row>
    <row r="55" spans="1:11" x14ac:dyDescent="0.3">
      <c r="A55" t="s">
        <v>11</v>
      </c>
      <c r="B55">
        <v>2017</v>
      </c>
      <c r="C55" t="s">
        <v>168</v>
      </c>
      <c r="D55" t="str">
        <f t="shared" si="2"/>
        <v>Comisiones 2017 CP</v>
      </c>
      <c r="F55" t="s">
        <v>224</v>
      </c>
      <c r="G55">
        <v>55</v>
      </c>
      <c r="H55" t="str">
        <f t="shared" si="0"/>
        <v>* Comisiones 2017 CP *</v>
      </c>
      <c r="K55" s="26" t="s">
        <v>146</v>
      </c>
    </row>
    <row r="56" spans="1:11" x14ac:dyDescent="0.3">
      <c r="A56" t="s">
        <v>12</v>
      </c>
      <c r="B56">
        <v>2017</v>
      </c>
      <c r="C56" t="s">
        <v>14</v>
      </c>
      <c r="D56" t="str">
        <f t="shared" si="2"/>
        <v>Otros Gastos 2017 1T</v>
      </c>
      <c r="F56" t="s">
        <v>225</v>
      </c>
      <c r="G56">
        <v>56</v>
      </c>
      <c r="H56" t="str">
        <f t="shared" si="0"/>
        <v>* Otros Gastos 2017 1T *</v>
      </c>
      <c r="K56" s="26" t="s">
        <v>147</v>
      </c>
    </row>
    <row r="57" spans="1:11" x14ac:dyDescent="0.3">
      <c r="A57" t="s">
        <v>12</v>
      </c>
      <c r="B57">
        <v>2017</v>
      </c>
      <c r="C57" t="s">
        <v>15</v>
      </c>
      <c r="D57" t="str">
        <f t="shared" si="2"/>
        <v>Otros Gastos 2017 2T</v>
      </c>
      <c r="F57" t="s">
        <v>226</v>
      </c>
      <c r="G57">
        <v>57</v>
      </c>
      <c r="H57" t="str">
        <f t="shared" si="0"/>
        <v>* Otros Gastos 2017 2T *</v>
      </c>
      <c r="K57" s="26" t="s">
        <v>381</v>
      </c>
    </row>
    <row r="58" spans="1:11" x14ac:dyDescent="0.3">
      <c r="A58" t="s">
        <v>12</v>
      </c>
      <c r="B58">
        <v>2017</v>
      </c>
      <c r="C58" t="s">
        <v>16</v>
      </c>
      <c r="D58" t="str">
        <f t="shared" si="2"/>
        <v>Otros Gastos 2017 3T</v>
      </c>
      <c r="F58" t="s">
        <v>227</v>
      </c>
      <c r="G58">
        <v>58</v>
      </c>
      <c r="H58" t="str">
        <f t="shared" si="0"/>
        <v>* Otros Gastos 2017 3T *</v>
      </c>
    </row>
    <row r="59" spans="1:11" x14ac:dyDescent="0.3">
      <c r="A59" t="s">
        <v>12</v>
      </c>
      <c r="B59">
        <v>2017</v>
      </c>
      <c r="C59" t="s">
        <v>17</v>
      </c>
      <c r="D59" t="str">
        <f t="shared" si="2"/>
        <v>Otros Gastos 2017 4T</v>
      </c>
      <c r="F59" t="s">
        <v>228</v>
      </c>
      <c r="G59">
        <v>59</v>
      </c>
      <c r="H59" t="str">
        <f t="shared" si="0"/>
        <v>* Otros Gastos 2017 4T *</v>
      </c>
    </row>
    <row r="60" spans="1:11" x14ac:dyDescent="0.3">
      <c r="A60" t="s">
        <v>12</v>
      </c>
      <c r="B60">
        <v>2017</v>
      </c>
      <c r="C60" t="s">
        <v>168</v>
      </c>
      <c r="D60" t="str">
        <f t="shared" si="2"/>
        <v>Otros Gastos 2017 CP</v>
      </c>
      <c r="F60" t="s">
        <v>229</v>
      </c>
      <c r="G60">
        <v>60</v>
      </c>
      <c r="H60" t="str">
        <f t="shared" si="0"/>
        <v>* Otros Gastos 2017 CP *</v>
      </c>
    </row>
    <row r="61" spans="1:11" x14ac:dyDescent="0.3">
      <c r="A61" t="s">
        <v>13</v>
      </c>
      <c r="F61" t="s">
        <v>13</v>
      </c>
      <c r="G61">
        <v>61</v>
      </c>
      <c r="H61" t="str">
        <f t="shared" si="0"/>
        <v>* Observaciones *</v>
      </c>
    </row>
    <row r="64" spans="1:11" x14ac:dyDescent="0.3">
      <c r="A64" t="s">
        <v>167</v>
      </c>
      <c r="B64" t="s">
        <v>301</v>
      </c>
      <c r="C64" t="s">
        <v>20</v>
      </c>
      <c r="E64" t="str">
        <f t="shared" ref="E64:G65" si="3">IF(A64="",E63,A64)</f>
        <v>Obligaciones de Corto Plazo y Proveedores y Contratista</v>
      </c>
      <c r="F64" t="str">
        <f t="shared" si="3"/>
        <v>Cuentas por Pagar a Corto Plazo</v>
      </c>
      <c r="G64" t="str">
        <f t="shared" si="3"/>
        <v>Proveedores por pagar a corto plazo</v>
      </c>
    </row>
    <row r="65" spans="1:7" x14ac:dyDescent="0.3">
      <c r="C65" t="s">
        <v>21</v>
      </c>
      <c r="E65" t="str">
        <f t="shared" si="3"/>
        <v>Obligaciones de Corto Plazo y Proveedores y Contratista</v>
      </c>
      <c r="F65" t="str">
        <f t="shared" si="3"/>
        <v>Cuentas por Pagar a Corto Plazo</v>
      </c>
      <c r="G65" t="str">
        <f t="shared" si="3"/>
        <v>Contratistas por obra pública por pagar a corto plazo</v>
      </c>
    </row>
    <row r="66" spans="1:7" x14ac:dyDescent="0.3">
      <c r="C66" t="s">
        <v>22</v>
      </c>
      <c r="E66" t="str">
        <f t="shared" ref="E66:E118" si="4">IF(A66="",E65,A66)</f>
        <v>Obligaciones de Corto Plazo y Proveedores y Contratista</v>
      </c>
      <c r="F66" t="str">
        <f t="shared" ref="F66:F118" si="5">IF(B66="",F65,B66)</f>
        <v>Cuentas por Pagar a Corto Plazo</v>
      </c>
      <c r="G66" t="str">
        <f t="shared" ref="G66:G118" si="6">IF(C66="",G65,C66)</f>
        <v>Otras cuentas por pagar a corto plazo</v>
      </c>
    </row>
    <row r="67" spans="1:7" x14ac:dyDescent="0.3">
      <c r="B67" t="s">
        <v>302</v>
      </c>
      <c r="C67" t="s">
        <v>23</v>
      </c>
      <c r="E67" t="str">
        <f t="shared" si="4"/>
        <v>Obligaciones de Corto Plazo y Proveedores y Contratista</v>
      </c>
      <c r="F67" t="str">
        <f t="shared" si="5"/>
        <v>Documentos por Pagar a Corto Plazo</v>
      </c>
      <c r="G67" t="str">
        <f t="shared" si="6"/>
        <v>Documentos comerciales por pagar a corto plazo</v>
      </c>
    </row>
    <row r="68" spans="1:7" x14ac:dyDescent="0.3">
      <c r="C68" t="s">
        <v>24</v>
      </c>
      <c r="E68" t="str">
        <f t="shared" si="4"/>
        <v>Obligaciones de Corto Plazo y Proveedores y Contratista</v>
      </c>
      <c r="F68" t="str">
        <f t="shared" si="5"/>
        <v>Documentos por Pagar a Corto Plazo</v>
      </c>
      <c r="G68" t="str">
        <f t="shared" si="6"/>
        <v>Documentos con contratistas por pagar a corto plazo</v>
      </c>
    </row>
    <row r="69" spans="1:7" x14ac:dyDescent="0.3">
      <c r="C69" t="s">
        <v>25</v>
      </c>
      <c r="E69" t="str">
        <f t="shared" si="4"/>
        <v>Obligaciones de Corto Plazo y Proveedores y Contratista</v>
      </c>
      <c r="F69" t="str">
        <f t="shared" si="5"/>
        <v>Documentos por Pagar a Corto Plazo</v>
      </c>
      <c r="G69" t="str">
        <f t="shared" si="6"/>
        <v>Otros documentos por pagar a corto plazo</v>
      </c>
    </row>
    <row r="70" spans="1:7" x14ac:dyDescent="0.3">
      <c r="B70" t="s">
        <v>303</v>
      </c>
      <c r="C70" t="s">
        <v>26</v>
      </c>
      <c r="E70" t="str">
        <f t="shared" si="4"/>
        <v>Obligaciones de Corto Plazo y Proveedores y Contratista</v>
      </c>
      <c r="F70" t="str">
        <f t="shared" si="5"/>
        <v>Títulos y Valores a Corto Plazo</v>
      </c>
      <c r="G70" t="str">
        <f t="shared" si="6"/>
        <v>Titulos y valores de la deuda pública interna a corto plazo</v>
      </c>
    </row>
    <row r="71" spans="1:7" x14ac:dyDescent="0.3">
      <c r="B71" t="s">
        <v>304</v>
      </c>
      <c r="C71" t="s">
        <v>27</v>
      </c>
      <c r="E71" t="str">
        <f t="shared" si="4"/>
        <v>Obligaciones de Corto Plazo y Proveedores y Contratista</v>
      </c>
      <c r="F71" t="str">
        <f t="shared" si="5"/>
        <v>Otros Pasivos a Corto Plazo</v>
      </c>
      <c r="G71" t="str">
        <f t="shared" si="6"/>
        <v>Otros pasivos circulantes</v>
      </c>
    </row>
    <row r="72" spans="1:7" x14ac:dyDescent="0.3">
      <c r="B72" t="s">
        <v>305</v>
      </c>
      <c r="C72" t="s">
        <v>305</v>
      </c>
      <c r="E72" t="str">
        <f t="shared" si="4"/>
        <v>Obligaciones de Corto Plazo y Proveedores y Contratista</v>
      </c>
      <c r="F72" t="str">
        <f t="shared" si="5"/>
        <v>Otras partidas que registren saldos de Obligaciones de Corto Plazo o de Proveedores y Contratistas</v>
      </c>
      <c r="G72" t="str">
        <f t="shared" si="6"/>
        <v>Otras partidas que registren saldos de Obligaciones de Corto Plazo o de Proveedores y Contratistas</v>
      </c>
    </row>
    <row r="73" spans="1:7" x14ac:dyDescent="0.3">
      <c r="A73" t="s">
        <v>28</v>
      </c>
      <c r="B73" t="s">
        <v>29</v>
      </c>
      <c r="C73" t="s">
        <v>30</v>
      </c>
      <c r="E73" t="str">
        <f t="shared" si="4"/>
        <v>Ingresos de Libre Disposición</v>
      </c>
      <c r="F73" t="str">
        <f t="shared" si="5"/>
        <v>Ingresos Locales</v>
      </c>
      <c r="G73" t="str">
        <f t="shared" si="6"/>
        <v>Impuestos</v>
      </c>
    </row>
    <row r="74" spans="1:7" x14ac:dyDescent="0.3">
      <c r="C74" t="s">
        <v>31</v>
      </c>
      <c r="E74" t="str">
        <f t="shared" si="4"/>
        <v>Ingresos de Libre Disposición</v>
      </c>
      <c r="F74" t="str">
        <f t="shared" si="5"/>
        <v>Ingresos Locales</v>
      </c>
      <c r="G74" t="str">
        <f t="shared" si="6"/>
        <v>Cuotas y aportaciones de seguridad social</v>
      </c>
    </row>
    <row r="75" spans="1:7" x14ac:dyDescent="0.3">
      <c r="C75" t="s">
        <v>32</v>
      </c>
      <c r="E75" t="str">
        <f t="shared" si="4"/>
        <v>Ingresos de Libre Disposición</v>
      </c>
      <c r="F75" t="str">
        <f t="shared" si="5"/>
        <v>Ingresos Locales</v>
      </c>
      <c r="G75" t="str">
        <f t="shared" si="6"/>
        <v>Contribuciones de mejoras</v>
      </c>
    </row>
    <row r="76" spans="1:7" x14ac:dyDescent="0.3">
      <c r="C76" t="s">
        <v>33</v>
      </c>
      <c r="E76" t="str">
        <f t="shared" si="4"/>
        <v>Ingresos de Libre Disposición</v>
      </c>
      <c r="F76" t="str">
        <f t="shared" si="5"/>
        <v>Ingresos Locales</v>
      </c>
      <c r="G76" t="str">
        <f t="shared" si="6"/>
        <v>Derechos</v>
      </c>
    </row>
    <row r="77" spans="1:7" x14ac:dyDescent="0.3">
      <c r="C77" t="s">
        <v>34</v>
      </c>
      <c r="E77" t="str">
        <f t="shared" si="4"/>
        <v>Ingresos de Libre Disposición</v>
      </c>
      <c r="F77" t="str">
        <f t="shared" si="5"/>
        <v>Ingresos Locales</v>
      </c>
      <c r="G77" t="str">
        <f t="shared" si="6"/>
        <v>Productos</v>
      </c>
    </row>
    <row r="78" spans="1:7" x14ac:dyDescent="0.3">
      <c r="C78" t="s">
        <v>35</v>
      </c>
      <c r="E78" t="str">
        <f t="shared" si="4"/>
        <v>Ingresos de Libre Disposición</v>
      </c>
      <c r="F78" t="str">
        <f t="shared" si="5"/>
        <v>Ingresos Locales</v>
      </c>
      <c r="G78" t="str">
        <f t="shared" si="6"/>
        <v>Aprovechamientos</v>
      </c>
    </row>
    <row r="79" spans="1:7" x14ac:dyDescent="0.3">
      <c r="C79" t="s">
        <v>36</v>
      </c>
      <c r="E79" t="str">
        <f t="shared" si="4"/>
        <v>Ingresos de Libre Disposición</v>
      </c>
      <c r="F79" t="str">
        <f t="shared" si="5"/>
        <v>Ingresos Locales</v>
      </c>
      <c r="G79" t="str">
        <f t="shared" si="6"/>
        <v>Ingresos por venta de bienes y servicios</v>
      </c>
    </row>
    <row r="80" spans="1:7" x14ac:dyDescent="0.3">
      <c r="B80" t="s">
        <v>37</v>
      </c>
      <c r="C80" t="s">
        <v>38</v>
      </c>
      <c r="E80" t="str">
        <f t="shared" si="4"/>
        <v>Ingresos de Libre Disposición</v>
      </c>
      <c r="F80" t="str">
        <f t="shared" si="5"/>
        <v>Participaciones</v>
      </c>
      <c r="G80" t="str">
        <f t="shared" si="6"/>
        <v>Fondo General de Participaciones</v>
      </c>
    </row>
    <row r="81" spans="2:14" x14ac:dyDescent="0.3">
      <c r="C81" t="s">
        <v>39</v>
      </c>
      <c r="E81" t="str">
        <f t="shared" si="4"/>
        <v>Ingresos de Libre Disposición</v>
      </c>
      <c r="F81" t="str">
        <f t="shared" si="5"/>
        <v>Participaciones</v>
      </c>
      <c r="G81" t="str">
        <f t="shared" si="6"/>
        <v>Fondo de Fomento Municipal</v>
      </c>
    </row>
    <row r="82" spans="2:14" x14ac:dyDescent="0.3">
      <c r="C82" t="s">
        <v>40</v>
      </c>
      <c r="E82" t="str">
        <f t="shared" si="4"/>
        <v>Ingresos de Libre Disposición</v>
      </c>
      <c r="F82" t="str">
        <f t="shared" si="5"/>
        <v>Participaciones</v>
      </c>
      <c r="G82" t="str">
        <f t="shared" si="6"/>
        <v>Fondo de Fiscalización y Recaudación</v>
      </c>
    </row>
    <row r="83" spans="2:14" x14ac:dyDescent="0.3">
      <c r="C83" t="s">
        <v>41</v>
      </c>
      <c r="E83" t="str">
        <f t="shared" si="4"/>
        <v>Ingresos de Libre Disposición</v>
      </c>
      <c r="F83" t="str">
        <f t="shared" si="5"/>
        <v>Participaciones</v>
      </c>
      <c r="G83" t="str">
        <f t="shared" si="6"/>
        <v>Fondo de Compensación</v>
      </c>
    </row>
    <row r="84" spans="2:14" x14ac:dyDescent="0.3">
      <c r="C84" t="s">
        <v>42</v>
      </c>
      <c r="E84" t="str">
        <f t="shared" si="4"/>
        <v>Ingresos de Libre Disposición</v>
      </c>
      <c r="F84" t="str">
        <f t="shared" si="5"/>
        <v>Participaciones</v>
      </c>
      <c r="G84" t="str">
        <f t="shared" si="6"/>
        <v>Fondo de Extracción de Hidrocarburos</v>
      </c>
    </row>
    <row r="85" spans="2:14" x14ac:dyDescent="0.3">
      <c r="C85" t="s">
        <v>43</v>
      </c>
      <c r="E85" t="str">
        <f t="shared" si="4"/>
        <v>Ingresos de Libre Disposición</v>
      </c>
      <c r="F85" t="str">
        <f t="shared" si="5"/>
        <v>Participaciones</v>
      </c>
      <c r="G85" t="str">
        <f t="shared" si="6"/>
        <v>Impuesto Especial Sobre Producción y Servicios</v>
      </c>
    </row>
    <row r="86" spans="2:14" x14ac:dyDescent="0.3">
      <c r="C86" t="s">
        <v>44</v>
      </c>
      <c r="E86" t="str">
        <f t="shared" si="4"/>
        <v>Ingresos de Libre Disposición</v>
      </c>
      <c r="F86" t="str">
        <f t="shared" si="5"/>
        <v>Participaciones</v>
      </c>
      <c r="G86" t="str">
        <f t="shared" si="6"/>
        <v>0.136% de la Recaudación Participable</v>
      </c>
    </row>
    <row r="87" spans="2:14" x14ac:dyDescent="0.3">
      <c r="C87" t="s">
        <v>45</v>
      </c>
      <c r="E87" t="str">
        <f t="shared" si="4"/>
        <v>Ingresos de Libre Disposición</v>
      </c>
      <c r="F87" t="str">
        <f t="shared" si="5"/>
        <v>Participaciones</v>
      </c>
      <c r="G87" t="str">
        <f t="shared" si="6"/>
        <v>3,17% Sobre Extracción del Petróleo</v>
      </c>
    </row>
    <row r="88" spans="2:14" x14ac:dyDescent="0.3">
      <c r="C88" t="s">
        <v>46</v>
      </c>
      <c r="E88" t="str">
        <f t="shared" si="4"/>
        <v>Ingresos de Libre Disposición</v>
      </c>
      <c r="F88" t="str">
        <f t="shared" si="5"/>
        <v>Participaciones</v>
      </c>
      <c r="G88" t="str">
        <f t="shared" si="6"/>
        <v>Gasolinas y Diesel</v>
      </c>
    </row>
    <row r="89" spans="2:14" x14ac:dyDescent="0.3">
      <c r="C89" t="s">
        <v>47</v>
      </c>
      <c r="E89" t="str">
        <f t="shared" si="4"/>
        <v>Ingresos de Libre Disposición</v>
      </c>
      <c r="F89" t="str">
        <f t="shared" si="5"/>
        <v>Participaciones</v>
      </c>
      <c r="G89" t="str">
        <f t="shared" si="6"/>
        <v>Fondo de Impuesto Sobre la Renta</v>
      </c>
    </row>
    <row r="90" spans="2:14" x14ac:dyDescent="0.3">
      <c r="C90" t="s">
        <v>48</v>
      </c>
      <c r="E90" t="str">
        <f t="shared" si="4"/>
        <v>Ingresos de Libre Disposición</v>
      </c>
      <c r="F90" t="str">
        <f t="shared" si="5"/>
        <v>Participaciones</v>
      </c>
      <c r="G90" t="str">
        <f t="shared" si="6"/>
        <v>Fondo de Estabilización de los Ingresos de las Entidades Federativas</v>
      </c>
      <c r="K90">
        <v>59</v>
      </c>
      <c r="L90" t="str">
        <f xml:space="preserve"> "RC[-"&amp; K90 &amp;"],"</f>
        <v>RC[-59],</v>
      </c>
      <c r="M90">
        <v>5</v>
      </c>
      <c r="N90" t="str">
        <f>".Cells(lngRenglonDatos + " &amp; M90 &amp; ", lngColumnaAnio + cboPeriodo.ListIndex).Value = txtAprovecham.Text"</f>
        <v>.Cells(lngRenglonDatos + 5, lngColumnaAnio + cboPeriodo.ListIndex).Value = txtAprovecham.Text</v>
      </c>
    </row>
    <row r="91" spans="2:14" x14ac:dyDescent="0.3">
      <c r="B91" t="s">
        <v>49</v>
      </c>
      <c r="C91" t="s">
        <v>50</v>
      </c>
      <c r="E91" t="str">
        <f t="shared" si="4"/>
        <v>Ingresos de Libre Disposición</v>
      </c>
      <c r="F91" t="str">
        <f t="shared" si="5"/>
        <v>Incentivos derivados de la colaboración fiscal</v>
      </c>
      <c r="G91" t="str">
        <f t="shared" si="6"/>
        <v>Tenencia o Uso de Vehiculos</v>
      </c>
      <c r="K91">
        <v>58</v>
      </c>
      <c r="L91" t="str">
        <f t="shared" ref="L91:L147" si="7" xml:space="preserve"> "RC[-"&amp; K91 &amp;"],"</f>
        <v>RC[-58],</v>
      </c>
      <c r="M91">
        <v>6</v>
      </c>
      <c r="N91" t="str">
        <f t="shared" ref="N91:N149" si="8">".Cells(lngRenglonDatos + " &amp; M91 &amp; ", lngColumnaAnio + cboPeriodo.ListIndex).Value = txtAprovecham.Text"</f>
        <v>.Cells(lngRenglonDatos + 6, lngColumnaAnio + cboPeriodo.ListIndex).Value = txtAprovecham.Text</v>
      </c>
    </row>
    <row r="92" spans="2:14" x14ac:dyDescent="0.3">
      <c r="C92" t="s">
        <v>51</v>
      </c>
      <c r="E92" t="str">
        <f t="shared" si="4"/>
        <v>Ingresos de Libre Disposición</v>
      </c>
      <c r="F92" t="str">
        <f t="shared" si="5"/>
        <v>Incentivos derivados de la colaboración fiscal</v>
      </c>
      <c r="G92" t="str">
        <f t="shared" si="6"/>
        <v>Fondo de Compensación ISAN</v>
      </c>
      <c r="K92">
        <v>57</v>
      </c>
      <c r="L92" t="str">
        <f t="shared" si="7"/>
        <v>RC[-57],</v>
      </c>
      <c r="M92">
        <v>7</v>
      </c>
      <c r="N92" t="str">
        <f t="shared" si="8"/>
        <v>.Cells(lngRenglonDatos + 7, lngColumnaAnio + cboPeriodo.ListIndex).Value = txtAprovecham.Text</v>
      </c>
    </row>
    <row r="93" spans="2:14" x14ac:dyDescent="0.3">
      <c r="C93" t="s">
        <v>52</v>
      </c>
      <c r="E93" t="str">
        <f t="shared" si="4"/>
        <v>Ingresos de Libre Disposición</v>
      </c>
      <c r="F93" t="str">
        <f t="shared" si="5"/>
        <v>Incentivos derivados de la colaboración fiscal</v>
      </c>
      <c r="G93" t="str">
        <f t="shared" si="6"/>
        <v>Impuesto Sobre Automóviles Nuevos</v>
      </c>
      <c r="K93">
        <v>56</v>
      </c>
      <c r="L93" t="str">
        <f t="shared" si="7"/>
        <v>RC[-56],</v>
      </c>
      <c r="M93">
        <v>8</v>
      </c>
      <c r="N93" t="str">
        <f t="shared" si="8"/>
        <v>.Cells(lngRenglonDatos + 8, lngColumnaAnio + cboPeriodo.ListIndex).Value = txtAprovecham.Text</v>
      </c>
    </row>
    <row r="94" spans="2:14" x14ac:dyDescent="0.3">
      <c r="C94" t="s">
        <v>53</v>
      </c>
      <c r="E94" t="str">
        <f t="shared" si="4"/>
        <v>Ingresos de Libre Disposición</v>
      </c>
      <c r="F94" t="str">
        <f t="shared" si="5"/>
        <v>Incentivos derivados de la colaboración fiscal</v>
      </c>
      <c r="G94" t="str">
        <f t="shared" si="6"/>
        <v>Fondo de Compensación de Repecos-Intermedios</v>
      </c>
      <c r="K94">
        <v>55</v>
      </c>
      <c r="L94" t="str">
        <f t="shared" si="7"/>
        <v>RC[-55],</v>
      </c>
      <c r="M94">
        <v>9</v>
      </c>
      <c r="N94" t="str">
        <f t="shared" si="8"/>
        <v>.Cells(lngRenglonDatos + 9, lngColumnaAnio + cboPeriodo.ListIndex).Value = txtAprovecham.Text</v>
      </c>
    </row>
    <row r="95" spans="2:14" x14ac:dyDescent="0.3">
      <c r="C95" t="s">
        <v>54</v>
      </c>
      <c r="E95" t="str">
        <f t="shared" si="4"/>
        <v>Ingresos de Libre Disposición</v>
      </c>
      <c r="F95" t="str">
        <f t="shared" si="5"/>
        <v>Incentivos derivados de la colaboración fiscal</v>
      </c>
      <c r="G95" t="str">
        <f t="shared" si="6"/>
        <v>Otros Incentivos Económicos</v>
      </c>
      <c r="K95">
        <v>54</v>
      </c>
      <c r="L95" t="str">
        <f t="shared" si="7"/>
        <v>RC[-54],</v>
      </c>
      <c r="M95">
        <v>10</v>
      </c>
      <c r="N95" t="str">
        <f t="shared" si="8"/>
        <v>.Cells(lngRenglonDatos + 10, lngColumnaAnio + cboPeriodo.ListIndex).Value = txtAprovecham.Text</v>
      </c>
    </row>
    <row r="96" spans="2:14" x14ac:dyDescent="0.3">
      <c r="B96" t="s">
        <v>55</v>
      </c>
      <c r="C96" t="s">
        <v>55</v>
      </c>
      <c r="E96" t="str">
        <f t="shared" si="4"/>
        <v>Ingresos de Libre Disposición</v>
      </c>
      <c r="F96" t="str">
        <f t="shared" si="5"/>
        <v>Transferencias</v>
      </c>
      <c r="G96" t="str">
        <f t="shared" si="6"/>
        <v>Transferencias</v>
      </c>
      <c r="K96">
        <v>53</v>
      </c>
      <c r="L96" t="str">
        <f t="shared" si="7"/>
        <v>RC[-53],</v>
      </c>
      <c r="M96">
        <v>11</v>
      </c>
      <c r="N96" t="str">
        <f t="shared" si="8"/>
        <v>.Cells(lngRenglonDatos + 11, lngColumnaAnio + cboPeriodo.ListIndex).Value = txtAprovecham.Text</v>
      </c>
    </row>
    <row r="97" spans="1:14" x14ac:dyDescent="0.3">
      <c r="B97" t="s">
        <v>56</v>
      </c>
      <c r="C97" t="s">
        <v>56</v>
      </c>
      <c r="E97" t="str">
        <f t="shared" si="4"/>
        <v>Ingresos de Libre Disposición</v>
      </c>
      <c r="F97" t="str">
        <f t="shared" si="5"/>
        <v>Convenios</v>
      </c>
      <c r="G97" t="str">
        <f t="shared" si="6"/>
        <v>Convenios</v>
      </c>
      <c r="K97">
        <v>52</v>
      </c>
      <c r="L97" t="str">
        <f t="shared" si="7"/>
        <v>RC[-52],</v>
      </c>
      <c r="M97">
        <v>12</v>
      </c>
      <c r="N97" t="str">
        <f t="shared" si="8"/>
        <v>.Cells(lngRenglonDatos + 12, lngColumnaAnio + cboPeriodo.ListIndex).Value = txtAprovecham.Text</v>
      </c>
    </row>
    <row r="98" spans="1:14" x14ac:dyDescent="0.3">
      <c r="B98" t="s">
        <v>299</v>
      </c>
      <c r="C98" t="s">
        <v>300</v>
      </c>
      <c r="E98" t="str">
        <f t="shared" si="4"/>
        <v>Ingresos de Libre Disposición</v>
      </c>
      <c r="F98" t="str">
        <f t="shared" si="5"/>
        <v>Otros Ingresos de Libre Disposición</v>
      </c>
      <c r="G98" t="str">
        <f t="shared" si="6"/>
        <v>Participaciones en Ingresos Locales</v>
      </c>
      <c r="K98">
        <v>51</v>
      </c>
      <c r="L98" t="str">
        <f t="shared" si="7"/>
        <v>RC[-51],</v>
      </c>
      <c r="M98">
        <v>13</v>
      </c>
      <c r="N98" t="str">
        <f t="shared" si="8"/>
        <v>.Cells(lngRenglonDatos + 13, lngColumnaAnio + cboPeriodo.ListIndex).Value = txtAprovecham.Text</v>
      </c>
    </row>
    <row r="99" spans="1:14" x14ac:dyDescent="0.3">
      <c r="C99" t="s">
        <v>299</v>
      </c>
      <c r="E99" t="str">
        <f t="shared" si="4"/>
        <v>Ingresos de Libre Disposición</v>
      </c>
      <c r="F99" t="str">
        <f t="shared" si="5"/>
        <v>Otros Ingresos de Libre Disposición</v>
      </c>
      <c r="G99" t="str">
        <f t="shared" si="6"/>
        <v>Otros Ingresos de Libre Disposición</v>
      </c>
      <c r="K99">
        <v>50</v>
      </c>
      <c r="L99" t="str">
        <f t="shared" si="7"/>
        <v>RC[-50],</v>
      </c>
      <c r="M99">
        <v>14</v>
      </c>
      <c r="N99" t="str">
        <f t="shared" si="8"/>
        <v>.Cells(lngRenglonDatos + 14, lngColumnaAnio + cboPeriodo.ListIndex).Value = txtAprovecham.Text</v>
      </c>
    </row>
    <row r="100" spans="1:14" x14ac:dyDescent="0.3">
      <c r="B100" t="s">
        <v>57</v>
      </c>
      <c r="C100" t="s">
        <v>57</v>
      </c>
      <c r="E100" t="str">
        <f t="shared" si="4"/>
        <v>Ingresos de Libre Disposición</v>
      </c>
      <c r="F100" t="str">
        <f t="shared" si="5"/>
        <v>(-) Participaciones e Incentivos Económicos Otorgados  municipios</v>
      </c>
      <c r="G100" t="str">
        <f t="shared" si="6"/>
        <v>(-) Participaciones e Incentivos Económicos Otorgados  municipios</v>
      </c>
      <c r="K100">
        <v>49</v>
      </c>
      <c r="L100" t="str">
        <f t="shared" si="7"/>
        <v>RC[-49],</v>
      </c>
      <c r="M100">
        <v>15</v>
      </c>
      <c r="N100" t="str">
        <f t="shared" si="8"/>
        <v>.Cells(lngRenglonDatos + 15, lngColumnaAnio + cboPeriodo.ListIndex).Value = txtAprovecham.Text</v>
      </c>
    </row>
    <row r="101" spans="1:14" x14ac:dyDescent="0.3">
      <c r="B101" t="s">
        <v>58</v>
      </c>
      <c r="C101" t="s">
        <v>58</v>
      </c>
      <c r="E101" t="str">
        <f t="shared" si="4"/>
        <v>Ingresos de Libre Disposición</v>
      </c>
      <c r="F101" t="str">
        <f t="shared" si="5"/>
        <v>(-) Ingresos Virtuales</v>
      </c>
      <c r="G101" t="str">
        <f t="shared" si="6"/>
        <v>(-) Ingresos Virtuales</v>
      </c>
      <c r="K101">
        <v>48</v>
      </c>
      <c r="L101" t="str">
        <f t="shared" si="7"/>
        <v>RC[-48],</v>
      </c>
      <c r="M101">
        <v>16</v>
      </c>
      <c r="N101" t="str">
        <f t="shared" si="8"/>
        <v>.Cells(lngRenglonDatos + 16, lngColumnaAnio + cboPeriodo.ListIndex).Value = txtAprovecham.Text</v>
      </c>
    </row>
    <row r="102" spans="1:14" x14ac:dyDescent="0.3">
      <c r="A102" t="s">
        <v>79</v>
      </c>
      <c r="B102" t="s">
        <v>59</v>
      </c>
      <c r="C102" t="s">
        <v>60</v>
      </c>
      <c r="E102" t="str">
        <f t="shared" si="4"/>
        <v>Transferencias Federales Etiquetadas</v>
      </c>
      <c r="F102" t="str">
        <f t="shared" si="5"/>
        <v>Aportaciones</v>
      </c>
      <c r="G102" t="str">
        <f t="shared" si="6"/>
        <v>Fondo de Aportaciones para la Nómina Educativa y Gasto Operativo</v>
      </c>
      <c r="K102">
        <v>47</v>
      </c>
      <c r="L102" t="str">
        <f t="shared" si="7"/>
        <v>RC[-47],</v>
      </c>
      <c r="M102">
        <v>17</v>
      </c>
      <c r="N102" t="str">
        <f t="shared" si="8"/>
        <v>.Cells(lngRenglonDatos + 17, lngColumnaAnio + cboPeriodo.ListIndex).Value = txtAprovecham.Text</v>
      </c>
    </row>
    <row r="103" spans="1:14" x14ac:dyDescent="0.3">
      <c r="C103" t="s">
        <v>61</v>
      </c>
      <c r="E103" t="str">
        <f t="shared" si="4"/>
        <v>Transferencias Federales Etiquetadas</v>
      </c>
      <c r="F103" t="str">
        <f t="shared" si="5"/>
        <v>Aportaciones</v>
      </c>
      <c r="G103" t="str">
        <f t="shared" si="6"/>
        <v>Fondo de Aportaciones para los Servicios de Salud</v>
      </c>
      <c r="K103">
        <v>46</v>
      </c>
      <c r="L103" t="str">
        <f t="shared" si="7"/>
        <v>RC[-46],</v>
      </c>
      <c r="M103">
        <v>18</v>
      </c>
      <c r="N103" t="str">
        <f t="shared" si="8"/>
        <v>.Cells(lngRenglonDatos + 18, lngColumnaAnio + cboPeriodo.ListIndex).Value = txtAprovecham.Text</v>
      </c>
    </row>
    <row r="104" spans="1:14" x14ac:dyDescent="0.3">
      <c r="C104" t="s">
        <v>62</v>
      </c>
      <c r="E104" t="str">
        <f t="shared" si="4"/>
        <v>Transferencias Federales Etiquetadas</v>
      </c>
      <c r="F104" t="str">
        <f t="shared" si="5"/>
        <v>Aportaciones</v>
      </c>
      <c r="G104" t="str">
        <f t="shared" si="6"/>
        <v>Fondo de Aportaciones para la Infraestructura Social</v>
      </c>
      <c r="K104">
        <v>45</v>
      </c>
      <c r="L104" t="str">
        <f t="shared" si="7"/>
        <v>RC[-45],</v>
      </c>
      <c r="M104">
        <v>19</v>
      </c>
      <c r="N104" t="str">
        <f t="shared" si="8"/>
        <v>.Cells(lngRenglonDatos + 19, lngColumnaAnio + cboPeriodo.ListIndex).Value = txtAprovecham.Text</v>
      </c>
    </row>
    <row r="105" spans="1:14" x14ac:dyDescent="0.3">
      <c r="C105" t="s">
        <v>63</v>
      </c>
      <c r="E105" t="str">
        <f t="shared" si="4"/>
        <v>Transferencias Federales Etiquetadas</v>
      </c>
      <c r="F105" t="str">
        <f t="shared" si="5"/>
        <v>Aportaciones</v>
      </c>
      <c r="G105" t="str">
        <f t="shared" si="6"/>
        <v>Fondo de Aportaciones para el Fortalecimiento de los Municipios y de las Demarcaciones Territoriales del Distrito Federal</v>
      </c>
      <c r="K105">
        <v>44</v>
      </c>
      <c r="L105" t="str">
        <f t="shared" si="7"/>
        <v>RC[-44],</v>
      </c>
      <c r="M105">
        <v>20</v>
      </c>
      <c r="N105" t="str">
        <f t="shared" si="8"/>
        <v>.Cells(lngRenglonDatos + 20, lngColumnaAnio + cboPeriodo.ListIndex).Value = txtAprovecham.Text</v>
      </c>
    </row>
    <row r="106" spans="1:14" x14ac:dyDescent="0.3">
      <c r="C106" t="s">
        <v>64</v>
      </c>
      <c r="E106" t="str">
        <f t="shared" si="4"/>
        <v>Transferencias Federales Etiquetadas</v>
      </c>
      <c r="F106" t="str">
        <f t="shared" si="5"/>
        <v>Aportaciones</v>
      </c>
      <c r="G106" t="str">
        <f t="shared" si="6"/>
        <v>Fondo de Aportaciones Múltiples</v>
      </c>
      <c r="K106">
        <v>43</v>
      </c>
      <c r="L106" t="str">
        <f t="shared" si="7"/>
        <v>RC[-43],</v>
      </c>
      <c r="M106">
        <v>21</v>
      </c>
      <c r="N106" t="str">
        <f t="shared" si="8"/>
        <v>.Cells(lngRenglonDatos + 21, lngColumnaAnio + cboPeriodo.ListIndex).Value = txtAprovecham.Text</v>
      </c>
    </row>
    <row r="107" spans="1:14" x14ac:dyDescent="0.3">
      <c r="C107" t="s">
        <v>65</v>
      </c>
      <c r="E107" t="str">
        <f t="shared" si="4"/>
        <v>Transferencias Federales Etiquetadas</v>
      </c>
      <c r="F107" t="str">
        <f t="shared" si="5"/>
        <v>Aportaciones</v>
      </c>
      <c r="G107" t="str">
        <f t="shared" si="6"/>
        <v>Fondo de Aportaciones para la Educación Tecnológica y de Adultos</v>
      </c>
      <c r="K107">
        <v>42</v>
      </c>
      <c r="L107" t="str">
        <f t="shared" si="7"/>
        <v>RC[-42],</v>
      </c>
      <c r="M107">
        <v>22</v>
      </c>
      <c r="N107" t="str">
        <f t="shared" si="8"/>
        <v>.Cells(lngRenglonDatos + 22, lngColumnaAnio + cboPeriodo.ListIndex).Value = txtAprovecham.Text</v>
      </c>
    </row>
    <row r="108" spans="1:14" x14ac:dyDescent="0.3">
      <c r="C108" t="s">
        <v>66</v>
      </c>
      <c r="E108" t="str">
        <f t="shared" si="4"/>
        <v>Transferencias Federales Etiquetadas</v>
      </c>
      <c r="F108" t="str">
        <f t="shared" si="5"/>
        <v>Aportaciones</v>
      </c>
      <c r="G108" t="str">
        <f t="shared" si="6"/>
        <v>Fondo de Aportaciones para la Seguridad Pública de los Estados y de la Ciudad de México</v>
      </c>
      <c r="K108">
        <v>41</v>
      </c>
      <c r="L108" t="str">
        <f t="shared" si="7"/>
        <v>RC[-41],</v>
      </c>
      <c r="M108">
        <v>23</v>
      </c>
      <c r="N108" t="str">
        <f t="shared" si="8"/>
        <v>.Cells(lngRenglonDatos + 23, lngColumnaAnio + cboPeriodo.ListIndex).Value = txtAprovecham.Text</v>
      </c>
    </row>
    <row r="109" spans="1:14" x14ac:dyDescent="0.3">
      <c r="C109" t="s">
        <v>67</v>
      </c>
      <c r="E109" t="str">
        <f t="shared" si="4"/>
        <v>Transferencias Federales Etiquetadas</v>
      </c>
      <c r="F109" t="str">
        <f t="shared" si="5"/>
        <v>Aportaciones</v>
      </c>
      <c r="G109" t="str">
        <f t="shared" si="6"/>
        <v>Fondo de Aportaciones para el Fortalecimiento de las Entidades Federativas</v>
      </c>
      <c r="K109">
        <v>40</v>
      </c>
      <c r="L109" t="str">
        <f t="shared" si="7"/>
        <v>RC[-40],</v>
      </c>
      <c r="M109">
        <v>24</v>
      </c>
      <c r="N109" t="str">
        <f t="shared" si="8"/>
        <v>.Cells(lngRenglonDatos + 24, lngColumnaAnio + cboPeriodo.ListIndex).Value = txtAprovecham.Text</v>
      </c>
    </row>
    <row r="110" spans="1:14" x14ac:dyDescent="0.3">
      <c r="B110" t="s">
        <v>56</v>
      </c>
      <c r="C110" t="s">
        <v>68</v>
      </c>
      <c r="E110" t="str">
        <f t="shared" si="4"/>
        <v>Transferencias Federales Etiquetadas</v>
      </c>
      <c r="F110" t="str">
        <f t="shared" si="5"/>
        <v>Convenios</v>
      </c>
      <c r="G110" t="str">
        <f t="shared" si="6"/>
        <v>Convenios de Protección Social en Salud</v>
      </c>
      <c r="K110">
        <v>39</v>
      </c>
      <c r="L110" t="str">
        <f t="shared" si="7"/>
        <v>RC[-39],</v>
      </c>
      <c r="M110">
        <v>25</v>
      </c>
      <c r="N110" t="str">
        <f t="shared" si="8"/>
        <v>.Cells(lngRenglonDatos + 25, lngColumnaAnio + cboPeriodo.ListIndex).Value = txtAprovecham.Text</v>
      </c>
    </row>
    <row r="111" spans="1:14" x14ac:dyDescent="0.3">
      <c r="C111" t="s">
        <v>69</v>
      </c>
      <c r="E111" t="str">
        <f t="shared" si="4"/>
        <v>Transferencias Federales Etiquetadas</v>
      </c>
      <c r="F111" t="str">
        <f t="shared" si="5"/>
        <v>Convenios</v>
      </c>
      <c r="G111" t="str">
        <f t="shared" si="6"/>
        <v>Convenios de Descentralización</v>
      </c>
      <c r="K111">
        <v>38</v>
      </c>
      <c r="L111" t="str">
        <f t="shared" si="7"/>
        <v>RC[-38],</v>
      </c>
      <c r="M111">
        <v>26</v>
      </c>
      <c r="N111" t="str">
        <f t="shared" si="8"/>
        <v>.Cells(lngRenglonDatos + 26, lngColumnaAnio + cboPeriodo.ListIndex).Value = txtAprovecham.Text</v>
      </c>
    </row>
    <row r="112" spans="1:14" x14ac:dyDescent="0.3">
      <c r="C112" t="s">
        <v>70</v>
      </c>
      <c r="E112" t="str">
        <f t="shared" si="4"/>
        <v>Transferencias Federales Etiquetadas</v>
      </c>
      <c r="F112" t="str">
        <f t="shared" si="5"/>
        <v>Convenios</v>
      </c>
      <c r="G112" t="str">
        <f t="shared" si="6"/>
        <v>Convenios de Reasignación</v>
      </c>
      <c r="K112">
        <v>37</v>
      </c>
      <c r="L112" t="str">
        <f t="shared" si="7"/>
        <v>RC[-37],</v>
      </c>
      <c r="M112">
        <v>27</v>
      </c>
      <c r="N112" t="str">
        <f t="shared" si="8"/>
        <v>.Cells(lngRenglonDatos + 27, lngColumnaAnio + cboPeriodo.ListIndex).Value = txtAprovecham.Text</v>
      </c>
    </row>
    <row r="113" spans="2:14" x14ac:dyDescent="0.3">
      <c r="C113" t="s">
        <v>71</v>
      </c>
      <c r="E113" t="str">
        <f t="shared" si="4"/>
        <v>Transferencias Federales Etiquetadas</v>
      </c>
      <c r="F113" t="str">
        <f t="shared" si="5"/>
        <v>Convenios</v>
      </c>
      <c r="G113" t="str">
        <f t="shared" si="6"/>
        <v>Otros Convenios y Subsidios</v>
      </c>
      <c r="K113">
        <v>36</v>
      </c>
      <c r="L113" t="str">
        <f t="shared" si="7"/>
        <v>RC[-36],</v>
      </c>
      <c r="M113">
        <v>28</v>
      </c>
      <c r="N113" t="str">
        <f t="shared" si="8"/>
        <v>.Cells(lngRenglonDatos + 28, lngColumnaAnio + cboPeriodo.ListIndex).Value = txtAprovecham.Text</v>
      </c>
    </row>
    <row r="114" spans="2:14" x14ac:dyDescent="0.3">
      <c r="B114" t="s">
        <v>72</v>
      </c>
      <c r="C114" t="s">
        <v>73</v>
      </c>
      <c r="E114" t="str">
        <f t="shared" si="4"/>
        <v>Transferencias Federales Etiquetadas</v>
      </c>
      <c r="F114" t="str">
        <f t="shared" si="5"/>
        <v>Fondos Distintos de Aportaciones</v>
      </c>
      <c r="G114" t="str">
        <f t="shared" si="6"/>
        <v>Fondo para Entidades Federativas y Municipios Productores de Hidrocarburos</v>
      </c>
      <c r="K114">
        <v>35</v>
      </c>
      <c r="L114" t="str">
        <f t="shared" si="7"/>
        <v>RC[-35],</v>
      </c>
      <c r="M114">
        <v>29</v>
      </c>
      <c r="N114" t="str">
        <f t="shared" si="8"/>
        <v>.Cells(lngRenglonDatos + 29, lngColumnaAnio + cboPeriodo.ListIndex).Value = txtAprovecham.Text</v>
      </c>
    </row>
    <row r="115" spans="2:14" x14ac:dyDescent="0.3">
      <c r="C115" t="s">
        <v>74</v>
      </c>
      <c r="E115" t="str">
        <f t="shared" si="4"/>
        <v>Transferencias Federales Etiquetadas</v>
      </c>
      <c r="F115" t="str">
        <f t="shared" si="5"/>
        <v>Fondos Distintos de Aportaciones</v>
      </c>
      <c r="G115" t="str">
        <f t="shared" si="6"/>
        <v>Fondo Minero</v>
      </c>
      <c r="K115">
        <v>34</v>
      </c>
      <c r="L115" t="str">
        <f t="shared" si="7"/>
        <v>RC[-34],</v>
      </c>
      <c r="M115">
        <v>30</v>
      </c>
      <c r="N115" t="str">
        <f t="shared" si="8"/>
        <v>.Cells(lngRenglonDatos + 30, lngColumnaAnio + cboPeriodo.ListIndex).Value = txtAprovecham.Text</v>
      </c>
    </row>
    <row r="116" spans="2:14" x14ac:dyDescent="0.3">
      <c r="C116" t="s">
        <v>297</v>
      </c>
      <c r="E116" t="str">
        <f t="shared" si="4"/>
        <v>Transferencias Federales Etiquetadas</v>
      </c>
      <c r="F116" t="str">
        <f t="shared" si="5"/>
        <v>Fondos Distintos de Aportaciones</v>
      </c>
      <c r="G116" t="str">
        <f t="shared" si="6"/>
        <v>Otros Fondos Distintos de Aportaciones</v>
      </c>
      <c r="K116">
        <v>33</v>
      </c>
      <c r="L116" t="str">
        <f t="shared" si="7"/>
        <v>RC[-33],</v>
      </c>
      <c r="M116">
        <v>31</v>
      </c>
      <c r="N116" t="str">
        <f t="shared" si="8"/>
        <v>.Cells(lngRenglonDatos + 31, lngColumnaAnio + cboPeriodo.ListIndex).Value = txtAprovecham.Text</v>
      </c>
    </row>
    <row r="117" spans="2:14" x14ac:dyDescent="0.3">
      <c r="B117" t="s">
        <v>75</v>
      </c>
      <c r="C117" t="s">
        <v>75</v>
      </c>
      <c r="E117" t="str">
        <f t="shared" si="4"/>
        <v>Transferencias Federales Etiquetadas</v>
      </c>
      <c r="F117" t="str">
        <f t="shared" si="5"/>
        <v>Transferencias, Subsidios y Subvenciones, y Pensiones y Jubilaciones</v>
      </c>
      <c r="G117" t="str">
        <f t="shared" si="6"/>
        <v>Transferencias, Subsidios y Subvenciones, y Pensiones y Jubilaciones</v>
      </c>
      <c r="K117">
        <v>32</v>
      </c>
      <c r="L117" t="str">
        <f t="shared" si="7"/>
        <v>RC[-32],</v>
      </c>
      <c r="M117">
        <v>32</v>
      </c>
      <c r="N117" t="str">
        <f t="shared" si="8"/>
        <v>.Cells(lngRenglonDatos + 32, lngColumnaAnio + cboPeriodo.ListIndex).Value = txtAprovecham.Text</v>
      </c>
    </row>
    <row r="118" spans="2:14" x14ac:dyDescent="0.3">
      <c r="B118" t="s">
        <v>298</v>
      </c>
      <c r="C118" t="s">
        <v>298</v>
      </c>
      <c r="E118" t="str">
        <f t="shared" si="4"/>
        <v>Transferencias Federales Etiquetadas</v>
      </c>
      <c r="F118" t="str">
        <f t="shared" si="5"/>
        <v>Otras Transferencias Federales Etiquetadas</v>
      </c>
      <c r="G118" t="str">
        <f t="shared" si="6"/>
        <v>Otras Transferencias Federales Etiquetadas</v>
      </c>
      <c r="K118">
        <v>31</v>
      </c>
      <c r="L118" t="str">
        <f t="shared" si="7"/>
        <v>RC[-31],</v>
      </c>
      <c r="M118">
        <v>33</v>
      </c>
      <c r="N118" t="str">
        <f t="shared" si="8"/>
        <v>.Cells(lngRenglonDatos + 33, lngColumnaAnio + cboPeriodo.ListIndex).Value = txtAprovecham.Text</v>
      </c>
    </row>
    <row r="119" spans="2:14" x14ac:dyDescent="0.3">
      <c r="K119">
        <v>30</v>
      </c>
      <c r="L119" t="str">
        <f t="shared" si="7"/>
        <v>RC[-30],</v>
      </c>
      <c r="M119">
        <v>34</v>
      </c>
      <c r="N119" t="str">
        <f t="shared" si="8"/>
        <v>.Cells(lngRenglonDatos + 34, lngColumnaAnio + cboPeriodo.ListIndex).Value = txtAprovecham.Text</v>
      </c>
    </row>
    <row r="120" spans="2:14" x14ac:dyDescent="0.3">
      <c r="K120">
        <v>29</v>
      </c>
      <c r="L120" t="str">
        <f t="shared" si="7"/>
        <v>RC[-29],</v>
      </c>
      <c r="M120">
        <v>35</v>
      </c>
      <c r="N120" t="str">
        <f t="shared" si="8"/>
        <v>.Cells(lngRenglonDatos + 35, lngColumnaAnio + cboPeriodo.ListIndex).Value = txtAprovecham.Text</v>
      </c>
    </row>
    <row r="121" spans="2:14" x14ac:dyDescent="0.3">
      <c r="K121">
        <v>28</v>
      </c>
      <c r="L121" t="str">
        <f t="shared" si="7"/>
        <v>RC[-28],</v>
      </c>
      <c r="M121">
        <v>36</v>
      </c>
      <c r="N121" t="str">
        <f t="shared" si="8"/>
        <v>.Cells(lngRenglonDatos + 36, lngColumnaAnio + cboPeriodo.ListIndex).Value = txtAprovecham.Text</v>
      </c>
    </row>
    <row r="122" spans="2:14" x14ac:dyDescent="0.3">
      <c r="K122">
        <v>27</v>
      </c>
      <c r="L122" t="str">
        <f t="shared" si="7"/>
        <v>RC[-27],</v>
      </c>
      <c r="M122">
        <v>37</v>
      </c>
      <c r="N122" t="str">
        <f t="shared" si="8"/>
        <v>.Cells(lngRenglonDatos + 37, lngColumnaAnio + cboPeriodo.ListIndex).Value = txtAprovecham.Text</v>
      </c>
    </row>
    <row r="123" spans="2:14" x14ac:dyDescent="0.3">
      <c r="K123">
        <v>26</v>
      </c>
      <c r="L123" t="str">
        <f t="shared" si="7"/>
        <v>RC[-26],</v>
      </c>
      <c r="M123">
        <v>38</v>
      </c>
      <c r="N123" t="str">
        <f t="shared" si="8"/>
        <v>.Cells(lngRenglonDatos + 38, lngColumnaAnio + cboPeriodo.ListIndex).Value = txtAprovecham.Text</v>
      </c>
    </row>
    <row r="124" spans="2:14" x14ac:dyDescent="0.3">
      <c r="K124">
        <v>25</v>
      </c>
      <c r="L124" t="str">
        <f t="shared" si="7"/>
        <v>RC[-25],</v>
      </c>
      <c r="M124">
        <v>39</v>
      </c>
      <c r="N124" t="str">
        <f t="shared" si="8"/>
        <v>.Cells(lngRenglonDatos + 39, lngColumnaAnio + cboPeriodo.ListIndex).Value = txtAprovecham.Text</v>
      </c>
    </row>
    <row r="125" spans="2:14" x14ac:dyDescent="0.3">
      <c r="K125">
        <v>24</v>
      </c>
      <c r="L125" t="str">
        <f t="shared" si="7"/>
        <v>RC[-24],</v>
      </c>
      <c r="M125">
        <v>40</v>
      </c>
      <c r="N125" t="str">
        <f t="shared" si="8"/>
        <v>.Cells(lngRenglonDatos + 40, lngColumnaAnio + cboPeriodo.ListIndex).Value = txtAprovecham.Text</v>
      </c>
    </row>
    <row r="126" spans="2:14" x14ac:dyDescent="0.3">
      <c r="K126">
        <v>23</v>
      </c>
      <c r="L126" t="str">
        <f t="shared" si="7"/>
        <v>RC[-23],</v>
      </c>
      <c r="M126">
        <v>41</v>
      </c>
      <c r="N126" t="str">
        <f t="shared" si="8"/>
        <v>.Cells(lngRenglonDatos + 41, lngColumnaAnio + cboPeriodo.ListIndex).Value = txtAprovecham.Text</v>
      </c>
    </row>
    <row r="127" spans="2:14" x14ac:dyDescent="0.3">
      <c r="K127">
        <v>22</v>
      </c>
      <c r="L127" t="str">
        <f t="shared" si="7"/>
        <v>RC[-22],</v>
      </c>
      <c r="M127">
        <v>42</v>
      </c>
      <c r="N127" t="str">
        <f t="shared" si="8"/>
        <v>.Cells(lngRenglonDatos + 42, lngColumnaAnio + cboPeriodo.ListIndex).Value = txtAprovecham.Text</v>
      </c>
    </row>
    <row r="128" spans="2:14" x14ac:dyDescent="0.3">
      <c r="K128">
        <v>21</v>
      </c>
      <c r="L128" t="str">
        <f t="shared" si="7"/>
        <v>RC[-21],</v>
      </c>
      <c r="M128">
        <v>43</v>
      </c>
      <c r="N128" t="str">
        <f t="shared" si="8"/>
        <v>.Cells(lngRenglonDatos + 43, lngColumnaAnio + cboPeriodo.ListIndex).Value = txtAprovecham.Text</v>
      </c>
    </row>
    <row r="129" spans="11:14" x14ac:dyDescent="0.3">
      <c r="K129">
        <v>20</v>
      </c>
      <c r="L129" t="str">
        <f t="shared" si="7"/>
        <v>RC[-20],</v>
      </c>
      <c r="M129">
        <v>44</v>
      </c>
      <c r="N129" t="str">
        <f t="shared" si="8"/>
        <v>.Cells(lngRenglonDatos + 44, lngColumnaAnio + cboPeriodo.ListIndex).Value = txtAprovecham.Text</v>
      </c>
    </row>
    <row r="130" spans="11:14" x14ac:dyDescent="0.3">
      <c r="K130">
        <v>19</v>
      </c>
      <c r="L130" t="str">
        <f t="shared" si="7"/>
        <v>RC[-19],</v>
      </c>
      <c r="M130">
        <v>45</v>
      </c>
      <c r="N130" t="str">
        <f t="shared" si="8"/>
        <v>.Cells(lngRenglonDatos + 45, lngColumnaAnio + cboPeriodo.ListIndex).Value = txtAprovecham.Text</v>
      </c>
    </row>
    <row r="131" spans="11:14" x14ac:dyDescent="0.3">
      <c r="K131">
        <v>18</v>
      </c>
      <c r="L131" t="str">
        <f t="shared" si="7"/>
        <v>RC[-18],</v>
      </c>
      <c r="M131">
        <v>46</v>
      </c>
      <c r="N131" t="str">
        <f t="shared" si="8"/>
        <v>.Cells(lngRenglonDatos + 46, lngColumnaAnio + cboPeriodo.ListIndex).Value = txtAprovecham.Text</v>
      </c>
    </row>
    <row r="132" spans="11:14" x14ac:dyDescent="0.3">
      <c r="K132">
        <v>17</v>
      </c>
      <c r="L132" t="str">
        <f t="shared" si="7"/>
        <v>RC[-17],</v>
      </c>
      <c r="M132">
        <v>47</v>
      </c>
      <c r="N132" t="str">
        <f t="shared" si="8"/>
        <v>.Cells(lngRenglonDatos + 47, lngColumnaAnio + cboPeriodo.ListIndex).Value = txtAprovecham.Text</v>
      </c>
    </row>
    <row r="133" spans="11:14" x14ac:dyDescent="0.3">
      <c r="K133">
        <v>16</v>
      </c>
      <c r="L133" t="str">
        <f t="shared" si="7"/>
        <v>RC[-16],</v>
      </c>
      <c r="M133">
        <v>48</v>
      </c>
      <c r="N133" t="str">
        <f t="shared" si="8"/>
        <v>.Cells(lngRenglonDatos + 48, lngColumnaAnio + cboPeriodo.ListIndex).Value = txtAprovecham.Text</v>
      </c>
    </row>
    <row r="134" spans="11:14" x14ac:dyDescent="0.3">
      <c r="K134">
        <v>15</v>
      </c>
      <c r="L134" t="str">
        <f t="shared" si="7"/>
        <v>RC[-15],</v>
      </c>
      <c r="M134">
        <v>49</v>
      </c>
      <c r="N134" t="str">
        <f t="shared" si="8"/>
        <v>.Cells(lngRenglonDatos + 49, lngColumnaAnio + cboPeriodo.ListIndex).Value = txtAprovecham.Text</v>
      </c>
    </row>
    <row r="135" spans="11:14" x14ac:dyDescent="0.3">
      <c r="K135">
        <v>14</v>
      </c>
      <c r="L135" t="str">
        <f t="shared" si="7"/>
        <v>RC[-14],</v>
      </c>
      <c r="M135">
        <v>50</v>
      </c>
      <c r="N135" t="str">
        <f t="shared" si="8"/>
        <v>.Cells(lngRenglonDatos + 50, lngColumnaAnio + cboPeriodo.ListIndex).Value = txtAprovecham.Text</v>
      </c>
    </row>
    <row r="136" spans="11:14" x14ac:dyDescent="0.3">
      <c r="K136">
        <v>13</v>
      </c>
      <c r="L136" t="str">
        <f t="shared" si="7"/>
        <v>RC[-13],</v>
      </c>
      <c r="M136">
        <v>51</v>
      </c>
      <c r="N136" t="str">
        <f t="shared" si="8"/>
        <v>.Cells(lngRenglonDatos + 51, lngColumnaAnio + cboPeriodo.ListIndex).Value = txtAprovecham.Text</v>
      </c>
    </row>
    <row r="137" spans="11:14" x14ac:dyDescent="0.3">
      <c r="K137">
        <v>12</v>
      </c>
      <c r="L137" t="str">
        <f t="shared" si="7"/>
        <v>RC[-12],</v>
      </c>
      <c r="M137">
        <v>52</v>
      </c>
      <c r="N137" t="str">
        <f t="shared" si="8"/>
        <v>.Cells(lngRenglonDatos + 52, lngColumnaAnio + cboPeriodo.ListIndex).Value = txtAprovecham.Text</v>
      </c>
    </row>
    <row r="138" spans="11:14" x14ac:dyDescent="0.3">
      <c r="K138">
        <v>11</v>
      </c>
      <c r="L138" t="str">
        <f t="shared" si="7"/>
        <v>RC[-11],</v>
      </c>
      <c r="M138">
        <v>53</v>
      </c>
      <c r="N138" t="str">
        <f t="shared" si="8"/>
        <v>.Cells(lngRenglonDatos + 53, lngColumnaAnio + cboPeriodo.ListIndex).Value = txtAprovecham.Text</v>
      </c>
    </row>
    <row r="139" spans="11:14" x14ac:dyDescent="0.3">
      <c r="K139">
        <v>10</v>
      </c>
      <c r="L139" t="str">
        <f t="shared" si="7"/>
        <v>RC[-10],</v>
      </c>
      <c r="M139">
        <v>54</v>
      </c>
      <c r="N139" t="str">
        <f t="shared" si="8"/>
        <v>.Cells(lngRenglonDatos + 54, lngColumnaAnio + cboPeriodo.ListIndex).Value = txtAprovecham.Text</v>
      </c>
    </row>
    <row r="140" spans="11:14" x14ac:dyDescent="0.3">
      <c r="K140">
        <v>9</v>
      </c>
      <c r="L140" t="str">
        <f t="shared" si="7"/>
        <v>RC[-9],</v>
      </c>
      <c r="M140">
        <v>55</v>
      </c>
      <c r="N140" t="str">
        <f t="shared" si="8"/>
        <v>.Cells(lngRenglonDatos + 55, lngColumnaAnio + cboPeriodo.ListIndex).Value = txtAprovecham.Text</v>
      </c>
    </row>
    <row r="141" spans="11:14" x14ac:dyDescent="0.3">
      <c r="K141">
        <v>8</v>
      </c>
      <c r="L141" t="str">
        <f t="shared" si="7"/>
        <v>RC[-8],</v>
      </c>
      <c r="M141">
        <v>56</v>
      </c>
      <c r="N141" t="str">
        <f t="shared" si="8"/>
        <v>.Cells(lngRenglonDatos + 56, lngColumnaAnio + cboPeriodo.ListIndex).Value = txtAprovecham.Text</v>
      </c>
    </row>
    <row r="142" spans="11:14" x14ac:dyDescent="0.3">
      <c r="K142">
        <v>7</v>
      </c>
      <c r="L142" t="str">
        <f t="shared" si="7"/>
        <v>RC[-7],</v>
      </c>
      <c r="M142">
        <v>57</v>
      </c>
      <c r="N142" t="str">
        <f t="shared" si="8"/>
        <v>.Cells(lngRenglonDatos + 57, lngColumnaAnio + cboPeriodo.ListIndex).Value = txtAprovecham.Text</v>
      </c>
    </row>
    <row r="143" spans="11:14" x14ac:dyDescent="0.3">
      <c r="K143">
        <v>6</v>
      </c>
      <c r="L143" t="str">
        <f t="shared" si="7"/>
        <v>RC[-6],</v>
      </c>
      <c r="M143">
        <v>58</v>
      </c>
      <c r="N143" t="str">
        <f t="shared" si="8"/>
        <v>.Cells(lngRenglonDatos + 58, lngColumnaAnio + cboPeriodo.ListIndex).Value = txtAprovecham.Text</v>
      </c>
    </row>
    <row r="144" spans="11:14" x14ac:dyDescent="0.3">
      <c r="K144">
        <v>5</v>
      </c>
      <c r="L144" t="str">
        <f t="shared" si="7"/>
        <v>RC[-5],</v>
      </c>
      <c r="M144">
        <v>59</v>
      </c>
      <c r="N144" t="str">
        <f t="shared" si="8"/>
        <v>.Cells(lngRenglonDatos + 59, lngColumnaAnio + cboPeriodo.ListIndex).Value = txtAprovecham.Text</v>
      </c>
    </row>
    <row r="145" spans="11:14" x14ac:dyDescent="0.3">
      <c r="K145">
        <v>4</v>
      </c>
      <c r="L145" t="str">
        <f t="shared" si="7"/>
        <v>RC[-4],</v>
      </c>
      <c r="M145">
        <v>60</v>
      </c>
      <c r="N145" t="str">
        <f t="shared" si="8"/>
        <v>.Cells(lngRenglonDatos + 60, lngColumnaAnio + cboPeriodo.ListIndex).Value = txtAprovecham.Text</v>
      </c>
    </row>
    <row r="146" spans="11:14" x14ac:dyDescent="0.3">
      <c r="K146">
        <v>3</v>
      </c>
      <c r="L146" t="str">
        <f t="shared" si="7"/>
        <v>RC[-3],</v>
      </c>
      <c r="M146">
        <v>61</v>
      </c>
      <c r="N146" t="str">
        <f t="shared" si="8"/>
        <v>.Cells(lngRenglonDatos + 61, lngColumnaAnio + cboPeriodo.ListIndex).Value = txtAprovecham.Text</v>
      </c>
    </row>
    <row r="147" spans="11:14" x14ac:dyDescent="0.3">
      <c r="K147">
        <v>2</v>
      </c>
      <c r="L147" t="str">
        <f t="shared" si="7"/>
        <v>RC[-2],</v>
      </c>
      <c r="M147">
        <v>62</v>
      </c>
      <c r="N147" t="str">
        <f t="shared" si="8"/>
        <v>.Cells(lngRenglonDatos + 62, lngColumnaAnio + cboPeriodo.ListIndex).Value = txtAprovecham.Text</v>
      </c>
    </row>
    <row r="148" spans="11:14" x14ac:dyDescent="0.3">
      <c r="K148">
        <v>1</v>
      </c>
      <c r="L148" t="str">
        <f>CONCATENATE(XDI148, XDJ148, XDK148, XDL148, XDM148, XDN148, XDO148, XDP148, XDQ148, XDR148, XDS148, XDT148, XDU148, XDV148, XDW148, XDX148, XDY148, XDZ148, XEA148, XEB148, XEC148, XED148, XEE148, XEF148, XEG148, XEH148, XEI148, XEJ148, XEK148, XEL148, XEM148, XEN148, XEO148, XEP148, XEQ148, XER148, XES148, XET148, XEU148, XEV148, XEW148, XEX148, XEY148, XEZ148, XFA148, XFB148, XFC148, XFD148, A148, B148, C148, D148, E148, F148, G148, H148, I148, J148, K148)</f>
        <v>1</v>
      </c>
      <c r="M148">
        <v>63</v>
      </c>
      <c r="N148" t="str">
        <f t="shared" si="8"/>
        <v>.Cells(lngRenglonDatos + 63, lngColumnaAnio + cboPeriodo.ListIndex).Value = txtAprovecham.Text</v>
      </c>
    </row>
    <row r="149" spans="11:14" x14ac:dyDescent="0.3">
      <c r="M149">
        <v>64</v>
      </c>
      <c r="N149" t="str">
        <f t="shared" si="8"/>
        <v>.Cells(lngRenglonDatos + 64, lngColumnaAnio + cboPeriodo.ListIndex).Value = txtAprovecham.Text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22451A4119CBE48AE5BD3CBC60821E6" ma:contentTypeVersion="0" ma:contentTypeDescription="Crear nuevo documento." ma:contentTypeScope="" ma:versionID="62356c90b8e3f6b9d0d105c816fc7a1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ebba8a198e9bb40c3eeca6d0bd41257a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79867EA-CDB5-4DE7-9A3C-4A05C8F7E31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8A20BA7-7ABC-4EF2-8A14-EE7380A4BE98}">
  <ds:schemaRefs>
    <ds:schemaRef ds:uri="http://schemas.microsoft.com/office/2006/metadata/properties"/>
    <ds:schemaRef ds:uri="http://purl.org/dc/terms/"/>
    <ds:schemaRef ds:uri="http://www.w3.org/XML/1998/namespace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921B2083-AF01-477F-8011-556F1D3891F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Jal</vt:lpstr>
      <vt:lpstr>Soporte</vt:lpstr>
      <vt:lpstr>Hoja2</vt:lpstr>
      <vt:lpstr>Jal!Área_de_impresión</vt:lpstr>
      <vt:lpstr>Soporte!modal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Usuario de Windows</cp:lastModifiedBy>
  <cp:lastPrinted>2017-06-29T16:41:22Z</cp:lastPrinted>
  <dcterms:created xsi:type="dcterms:W3CDTF">2017-04-19T00:32:02Z</dcterms:created>
  <dcterms:modified xsi:type="dcterms:W3CDTF">2017-06-29T17:16:51Z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0x010100922451A4119CBE48AE5BD3CBC60821E6</vt:lpwstr>
  </property>
</Properties>
</file>