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APPNME7060XK9\Sistema de Alertas\Versión Final Alibey\"/>
    </mc:Choice>
  </mc:AlternateContent>
  <bookViews>
    <workbookView xWindow="0" yWindow="0" windowWidth="20490" windowHeight="7755"/>
  </bookViews>
  <sheets>
    <sheet name="Hoja1" sheetId="1" r:id="rId1"/>
    <sheet name="Soporte" sheetId="2" state="hidden" r:id="rId2"/>
    <sheet name="Hoja2" sheetId="3" state="hidden" r:id="rId3"/>
  </sheets>
  <definedNames>
    <definedName name="_xlnm.Print_Area" localSheetId="0">Hoja1!$B$2:$BJ$86</definedName>
    <definedName name="modal" localSheetId="1">Soporte!$F$5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9" i="3" l="1"/>
  <c r="N148" i="3"/>
  <c r="L148" i="3"/>
  <c r="N147" i="3"/>
  <c r="L147" i="3"/>
  <c r="N146" i="3"/>
  <c r="L146" i="3"/>
  <c r="N145" i="3"/>
  <c r="L145" i="3"/>
  <c r="N144" i="3"/>
  <c r="L144" i="3"/>
  <c r="N143" i="3"/>
  <c r="L143" i="3"/>
  <c r="N142" i="3"/>
  <c r="L142" i="3"/>
  <c r="N141" i="3"/>
  <c r="L141" i="3"/>
  <c r="N140" i="3"/>
  <c r="L140" i="3"/>
  <c r="N139" i="3"/>
  <c r="L139" i="3"/>
  <c r="N138" i="3"/>
  <c r="L138" i="3"/>
  <c r="N137" i="3"/>
  <c r="L137" i="3"/>
  <c r="N136" i="3"/>
  <c r="L136" i="3"/>
  <c r="N135" i="3"/>
  <c r="L135" i="3"/>
  <c r="N134" i="3"/>
  <c r="L134" i="3"/>
  <c r="N133" i="3"/>
  <c r="L133" i="3"/>
  <c r="N132" i="3"/>
  <c r="L132" i="3"/>
  <c r="N131" i="3"/>
  <c r="L131" i="3"/>
  <c r="N130" i="3"/>
  <c r="L130" i="3"/>
  <c r="N129" i="3"/>
  <c r="L129" i="3"/>
  <c r="N128" i="3"/>
  <c r="L128" i="3"/>
  <c r="N127" i="3"/>
  <c r="L127" i="3"/>
  <c r="N126" i="3"/>
  <c r="L126" i="3"/>
  <c r="N125" i="3"/>
  <c r="L125" i="3"/>
  <c r="N124" i="3"/>
  <c r="L124" i="3"/>
  <c r="N123" i="3"/>
  <c r="L123" i="3"/>
  <c r="N122" i="3"/>
  <c r="L122" i="3"/>
  <c r="N121" i="3"/>
  <c r="L121" i="3"/>
  <c r="N120" i="3"/>
  <c r="L120" i="3"/>
  <c r="N119" i="3"/>
  <c r="L119" i="3"/>
  <c r="N118" i="3"/>
  <c r="L118" i="3"/>
  <c r="G118" i="3"/>
  <c r="F118" i="3"/>
  <c r="E118" i="3"/>
  <c r="N117" i="3"/>
  <c r="L117" i="3"/>
  <c r="G117" i="3"/>
  <c r="F117" i="3"/>
  <c r="E117" i="3"/>
  <c r="N116" i="3"/>
  <c r="L116" i="3"/>
  <c r="G116" i="3"/>
  <c r="F116" i="3"/>
  <c r="E116" i="3"/>
  <c r="N115" i="3"/>
  <c r="L115" i="3"/>
  <c r="G115" i="3"/>
  <c r="F115" i="3"/>
  <c r="E115" i="3"/>
  <c r="N114" i="3"/>
  <c r="L114" i="3"/>
  <c r="G114" i="3"/>
  <c r="F114" i="3"/>
  <c r="E114" i="3"/>
  <c r="N113" i="3"/>
  <c r="L113" i="3"/>
  <c r="G113" i="3"/>
  <c r="F113" i="3"/>
  <c r="E113" i="3"/>
  <c r="N112" i="3"/>
  <c r="L112" i="3"/>
  <c r="G112" i="3"/>
  <c r="F112" i="3"/>
  <c r="E112" i="3"/>
  <c r="N111" i="3"/>
  <c r="L111" i="3"/>
  <c r="G111" i="3"/>
  <c r="F111" i="3"/>
  <c r="E111" i="3"/>
  <c r="N110" i="3"/>
  <c r="L110" i="3"/>
  <c r="G110" i="3"/>
  <c r="F110" i="3"/>
  <c r="E110" i="3"/>
  <c r="N109" i="3"/>
  <c r="L109" i="3"/>
  <c r="G109" i="3"/>
  <c r="F109" i="3"/>
  <c r="E109" i="3"/>
  <c r="N108" i="3"/>
  <c r="L108" i="3"/>
  <c r="G108" i="3"/>
  <c r="F108" i="3"/>
  <c r="E108" i="3"/>
  <c r="N107" i="3"/>
  <c r="L107" i="3"/>
  <c r="G107" i="3"/>
  <c r="F107" i="3"/>
  <c r="E107" i="3"/>
  <c r="N106" i="3"/>
  <c r="L106" i="3"/>
  <c r="G106" i="3"/>
  <c r="F106" i="3"/>
  <c r="E106" i="3"/>
  <c r="N105" i="3"/>
  <c r="L105" i="3"/>
  <c r="G105" i="3"/>
  <c r="F105" i="3"/>
  <c r="E105" i="3"/>
  <c r="N104" i="3"/>
  <c r="L104" i="3"/>
  <c r="G104" i="3"/>
  <c r="F104" i="3"/>
  <c r="E104" i="3"/>
  <c r="N103" i="3"/>
  <c r="L103" i="3"/>
  <c r="G103" i="3"/>
  <c r="F103" i="3"/>
  <c r="E103" i="3"/>
  <c r="N102" i="3"/>
  <c r="L102" i="3"/>
  <c r="G102" i="3"/>
  <c r="F102" i="3"/>
  <c r="E102" i="3"/>
  <c r="N101" i="3"/>
  <c r="L101" i="3"/>
  <c r="G101" i="3"/>
  <c r="F101" i="3"/>
  <c r="E101" i="3"/>
  <c r="N100" i="3"/>
  <c r="L100" i="3"/>
  <c r="G100" i="3"/>
  <c r="F100" i="3"/>
  <c r="E100" i="3"/>
  <c r="N99" i="3"/>
  <c r="L99" i="3"/>
  <c r="G99" i="3"/>
  <c r="F99" i="3"/>
  <c r="E99" i="3"/>
  <c r="N98" i="3"/>
  <c r="L98" i="3"/>
  <c r="G98" i="3"/>
  <c r="F98" i="3"/>
  <c r="E98" i="3"/>
  <c r="N97" i="3"/>
  <c r="L97" i="3"/>
  <c r="G97" i="3"/>
  <c r="F97" i="3"/>
  <c r="E97" i="3"/>
  <c r="N96" i="3"/>
  <c r="L96" i="3"/>
  <c r="G96" i="3"/>
  <c r="F96" i="3"/>
  <c r="E96" i="3"/>
  <c r="N95" i="3"/>
  <c r="L95" i="3"/>
  <c r="G95" i="3"/>
  <c r="F95" i="3"/>
  <c r="E95" i="3"/>
  <c r="N94" i="3"/>
  <c r="L94" i="3"/>
  <c r="G94" i="3"/>
  <c r="F94" i="3"/>
  <c r="E94" i="3"/>
  <c r="N93" i="3"/>
  <c r="L93" i="3"/>
  <c r="G93" i="3"/>
  <c r="F93" i="3"/>
  <c r="E93" i="3"/>
  <c r="N92" i="3"/>
  <c r="L92" i="3"/>
  <c r="G92" i="3"/>
  <c r="F92" i="3"/>
  <c r="E92" i="3"/>
  <c r="N91" i="3"/>
  <c r="L91" i="3"/>
  <c r="G91" i="3"/>
  <c r="F91" i="3"/>
  <c r="E91" i="3"/>
  <c r="N90" i="3"/>
  <c r="L90" i="3"/>
  <c r="G90" i="3"/>
  <c r="F90" i="3"/>
  <c r="E90" i="3"/>
  <c r="G89" i="3"/>
  <c r="F89" i="3"/>
  <c r="E89" i="3"/>
  <c r="G88" i="3"/>
  <c r="F88" i="3"/>
  <c r="E88" i="3"/>
  <c r="G87" i="3"/>
  <c r="F87" i="3"/>
  <c r="E87" i="3"/>
  <c r="G86" i="3"/>
  <c r="F86" i="3"/>
  <c r="E86" i="3"/>
  <c r="G85" i="3"/>
  <c r="F85" i="3"/>
  <c r="E85" i="3"/>
  <c r="G84" i="3"/>
  <c r="F84" i="3"/>
  <c r="E84" i="3"/>
  <c r="G83" i="3"/>
  <c r="F83" i="3"/>
  <c r="E83" i="3"/>
  <c r="G82" i="3"/>
  <c r="F82" i="3"/>
  <c r="E82" i="3"/>
  <c r="G81" i="3"/>
  <c r="F81" i="3"/>
  <c r="E81" i="3"/>
  <c r="G80" i="3"/>
  <c r="F80" i="3"/>
  <c r="E80" i="3"/>
  <c r="G79" i="3"/>
  <c r="F79" i="3"/>
  <c r="E79" i="3"/>
  <c r="G78" i="3"/>
  <c r="F78" i="3"/>
  <c r="E78" i="3"/>
  <c r="G77" i="3"/>
  <c r="F77" i="3"/>
  <c r="E77" i="3"/>
  <c r="G76" i="3"/>
  <c r="F76" i="3"/>
  <c r="E76" i="3"/>
  <c r="G75" i="3"/>
  <c r="F75" i="3"/>
  <c r="E75" i="3"/>
  <c r="G74" i="3"/>
  <c r="F74" i="3"/>
  <c r="E74" i="3"/>
  <c r="G73" i="3"/>
  <c r="F73" i="3"/>
  <c r="E73" i="3"/>
  <c r="G72" i="3"/>
  <c r="F72" i="3"/>
  <c r="E72" i="3"/>
  <c r="G71" i="3"/>
  <c r="F71" i="3"/>
  <c r="E71" i="3"/>
  <c r="G70" i="3"/>
  <c r="F70" i="3"/>
  <c r="E70" i="3"/>
  <c r="G69" i="3"/>
  <c r="F69" i="3"/>
  <c r="E69" i="3"/>
  <c r="G68" i="3"/>
  <c r="F68" i="3"/>
  <c r="E68" i="3"/>
  <c r="G67" i="3"/>
  <c r="F67" i="3"/>
  <c r="E67" i="3"/>
  <c r="G66" i="3"/>
  <c r="F66" i="3"/>
  <c r="E66" i="3"/>
  <c r="G65" i="3"/>
  <c r="F65" i="3"/>
  <c r="E65" i="3"/>
  <c r="G64" i="3"/>
  <c r="F64" i="3"/>
  <c r="E64" i="3"/>
  <c r="H61" i="3"/>
  <c r="H60" i="3"/>
  <c r="D60" i="3"/>
  <c r="H59" i="3"/>
  <c r="D59" i="3"/>
  <c r="H58" i="3"/>
  <c r="D58" i="3"/>
  <c r="H57" i="3"/>
  <c r="D57" i="3"/>
  <c r="H56" i="3"/>
  <c r="D56" i="3"/>
  <c r="H55" i="3"/>
  <c r="D55" i="3"/>
  <c r="H54" i="3"/>
  <c r="D54" i="3"/>
  <c r="H53" i="3"/>
  <c r="D53" i="3"/>
  <c r="H52" i="3"/>
  <c r="D52" i="3"/>
  <c r="H51" i="3"/>
  <c r="D51" i="3"/>
  <c r="H50" i="3"/>
  <c r="D50" i="3"/>
  <c r="H49" i="3"/>
  <c r="D49" i="3"/>
  <c r="H48" i="3"/>
  <c r="D48" i="3"/>
  <c r="H47" i="3"/>
  <c r="D47" i="3"/>
  <c r="H46" i="3"/>
  <c r="D46" i="3"/>
  <c r="H45" i="3"/>
  <c r="D45" i="3"/>
  <c r="H44" i="3"/>
  <c r="D44" i="3"/>
  <c r="H43" i="3"/>
  <c r="D43" i="3"/>
  <c r="H42" i="3"/>
  <c r="D42" i="3"/>
  <c r="H41" i="3"/>
  <c r="D41" i="3"/>
  <c r="H40" i="3"/>
  <c r="D40" i="3"/>
  <c r="H39" i="3"/>
  <c r="D39" i="3"/>
  <c r="H38" i="3"/>
  <c r="D38" i="3"/>
  <c r="H37" i="3"/>
  <c r="D37" i="3"/>
  <c r="H36" i="3"/>
  <c r="D36" i="3"/>
  <c r="H35" i="3"/>
  <c r="D35" i="3"/>
  <c r="H34" i="3"/>
  <c r="D34" i="3"/>
  <c r="H33" i="3"/>
  <c r="D33" i="3"/>
  <c r="H32" i="3"/>
  <c r="D32" i="3"/>
  <c r="W31" i="3"/>
  <c r="H31" i="3"/>
  <c r="D31" i="3"/>
  <c r="W30" i="3"/>
  <c r="H30" i="3"/>
  <c r="D30" i="3"/>
  <c r="W29" i="3"/>
  <c r="H29" i="3"/>
  <c r="D29" i="3"/>
  <c r="W28" i="3"/>
  <c r="H28" i="3"/>
  <c r="D28" i="3"/>
  <c r="W27" i="3"/>
  <c r="H27" i="3"/>
  <c r="D27" i="3"/>
  <c r="W26" i="3"/>
  <c r="H26" i="3"/>
  <c r="D26" i="3"/>
  <c r="W25" i="3"/>
  <c r="H25" i="3"/>
  <c r="D25" i="3"/>
  <c r="W24" i="3"/>
  <c r="H24" i="3"/>
  <c r="D24" i="3"/>
  <c r="W23" i="3"/>
  <c r="H23" i="3"/>
  <c r="D23" i="3"/>
  <c r="W22" i="3"/>
  <c r="H22" i="3"/>
  <c r="D22" i="3"/>
  <c r="W21" i="3"/>
  <c r="H21" i="3"/>
  <c r="D21" i="3"/>
  <c r="W20" i="3"/>
  <c r="H20" i="3"/>
  <c r="D20" i="3"/>
  <c r="W19" i="3"/>
  <c r="H19" i="3"/>
  <c r="D19" i="3"/>
  <c r="W18" i="3"/>
  <c r="H18" i="3"/>
  <c r="D18" i="3"/>
  <c r="W17" i="3"/>
  <c r="H17" i="3"/>
  <c r="D17" i="3"/>
  <c r="W16" i="3"/>
  <c r="H16" i="3"/>
  <c r="D16" i="3"/>
  <c r="W15" i="3"/>
  <c r="H15" i="3"/>
  <c r="D15" i="3"/>
  <c r="W14" i="3"/>
  <c r="H14" i="3"/>
  <c r="D14" i="3"/>
  <c r="W13" i="3"/>
  <c r="H13" i="3"/>
  <c r="D13" i="3"/>
  <c r="W12" i="3"/>
  <c r="H12" i="3"/>
  <c r="D12" i="3"/>
  <c r="W11" i="3"/>
  <c r="H11" i="3"/>
  <c r="D11" i="3"/>
  <c r="W10" i="3"/>
  <c r="H10" i="3"/>
  <c r="W9" i="3"/>
  <c r="H9" i="3"/>
  <c r="W8" i="3"/>
  <c r="H8" i="3"/>
  <c r="W7" i="3"/>
  <c r="H7" i="3"/>
  <c r="W6" i="3"/>
  <c r="R6" i="3"/>
  <c r="H6" i="3"/>
  <c r="W5" i="3"/>
  <c r="H5" i="3"/>
  <c r="W4" i="3"/>
  <c r="R4" i="3"/>
  <c r="H4" i="3"/>
  <c r="W3" i="3"/>
  <c r="R3" i="3"/>
  <c r="H3" i="3"/>
  <c r="W2" i="3"/>
  <c r="R2" i="3"/>
  <c r="H2" i="3"/>
  <c r="W1" i="3"/>
  <c r="H1" i="3"/>
</calcChain>
</file>

<file path=xl/sharedStrings.xml><?xml version="1.0" encoding="utf-8"?>
<sst xmlns="http://schemas.openxmlformats.org/spreadsheetml/2006/main" count="1167" uniqueCount="457">
  <si>
    <t>Información General</t>
  </si>
  <si>
    <t>Entidad Federativa:</t>
  </si>
  <si>
    <t>Link de Cuenta Pública:</t>
  </si>
  <si>
    <t>Link de Formatos CONAC:</t>
  </si>
  <si>
    <t>Concepto</t>
  </si>
  <si>
    <t>Acreedor o Prestador de Servicio / Subconcepto</t>
  </si>
  <si>
    <t>Fuente de Pago</t>
  </si>
  <si>
    <t>Monto Contratado</t>
  </si>
  <si>
    <t>Unidad de Contrato</t>
  </si>
  <si>
    <t>Amortizaciones / Pago de Inversión</t>
  </si>
  <si>
    <t>Intereses</t>
  </si>
  <si>
    <t>Comisiones</t>
  </si>
  <si>
    <t>Otros Gastos</t>
  </si>
  <si>
    <t>Observaciones</t>
  </si>
  <si>
    <t>1T</t>
  </si>
  <si>
    <t>2T</t>
  </si>
  <si>
    <t>3T</t>
  </si>
  <si>
    <t>4T</t>
  </si>
  <si>
    <t>Deuda avalada, subsidiaria, solidaria o similar</t>
  </si>
  <si>
    <t>Banco Interacciones</t>
  </si>
  <si>
    <t>Proveedores por pagar a corto plazo</t>
  </si>
  <si>
    <t>Contratistas por obra pública por pagar a corto plazo</t>
  </si>
  <si>
    <t>Otras cuentas por pagar a corto plazo</t>
  </si>
  <si>
    <t>Documentos comerciales por pagar a corto plazo</t>
  </si>
  <si>
    <t>Documentos con contratistas por pagar a corto plazo</t>
  </si>
  <si>
    <t>Otros documentos por pagar a corto plazo</t>
  </si>
  <si>
    <t>Titulos y valores de la deuda pública interna a corto plazo</t>
  </si>
  <si>
    <t>Otros pasivos circulantes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</si>
  <si>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</si>
  <si>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</si>
  <si>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</si>
  <si>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</si>
  <si>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</si>
  <si>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</si>
  <si>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</si>
  <si>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</si>
  <si>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</si>
  <si>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</si>
  <si>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</si>
  <si>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</si>
  <si>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</si>
  <si>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</si>
  <si>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</si>
  <si>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</si>
  <si>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</si>
  <si>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3,17% Sobre Extracción del Petróleo</t>
  </si>
  <si>
    <t>Gasolinas y Diesel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</si>
  <si>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</si>
  <si>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</si>
  <si>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</si>
  <si>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Vehiculos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</si>
  <si>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</si>
  <si>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</si>
  <si>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</si>
  <si>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</si>
  <si>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</si>
  <si>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</si>
  <si>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(-) Participaciones e Incentivos Económicos Otorgados  municipios</t>
  </si>
  <si>
    <t>(-) Ingresos Virtuales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</si>
  <si>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</si>
  <si>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</si>
  <si>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</si>
  <si>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</si>
  <si>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</si>
  <si>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</si>
  <si>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</si>
  <si>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</si>
  <si>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</si>
  <si>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</si>
  <si>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</si>
  <si>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</si>
  <si>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</si>
  <si>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</si>
  <si>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</si>
  <si>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</si>
  <si>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</si>
  <si>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Saldo / Monto Devengado</t>
  </si>
  <si>
    <t>Link de participaciones otorgadas a Municipios:</t>
  </si>
  <si>
    <t>Deudor u Obligado</t>
  </si>
  <si>
    <t>Transferencias Federales Etiquetadas</t>
  </si>
  <si>
    <t>Clave de Registro ante la SHCP</t>
  </si>
  <si>
    <t>Conceptos de Fuente de Pago</t>
  </si>
  <si>
    <t>Institucion Financiera</t>
  </si>
  <si>
    <t>Tipo de Obligación</t>
  </si>
  <si>
    <t>ABC Capital</t>
  </si>
  <si>
    <t>Arrendamiento Financiero</t>
  </si>
  <si>
    <t>American Express Bank (México)</t>
  </si>
  <si>
    <t>Banca Afirme</t>
  </si>
  <si>
    <t>Banca Mifel</t>
  </si>
  <si>
    <t>Otros</t>
  </si>
  <si>
    <t>Crédito de Largo Plazo</t>
  </si>
  <si>
    <t>Banco Actinver</t>
  </si>
  <si>
    <t>Créditos de Corto Plazo</t>
  </si>
  <si>
    <t>Banco Ahorro Famsa</t>
  </si>
  <si>
    <t>Ingresos Propios</t>
  </si>
  <si>
    <t>Banco Autofin México</t>
  </si>
  <si>
    <t>FONREC</t>
  </si>
  <si>
    <t>Banco Azteca</t>
  </si>
  <si>
    <t>Quirografario</t>
  </si>
  <si>
    <t>Banco Base</t>
  </si>
  <si>
    <t>Justicia Penal</t>
  </si>
  <si>
    <t>Banco Compartamos</t>
  </si>
  <si>
    <t>Líneas de Crédito Contingente</t>
  </si>
  <si>
    <t>Banco Credit Suisse (México)</t>
  </si>
  <si>
    <t>Banco del Bajío</t>
  </si>
  <si>
    <t>PROFISE</t>
  </si>
  <si>
    <t>Banco Finterra</t>
  </si>
  <si>
    <t>Titulos y Valores de Corto Plazo</t>
  </si>
  <si>
    <t>Banco Forjadores</t>
  </si>
  <si>
    <t>Titulos y Valores de Largo Plazo</t>
  </si>
  <si>
    <t>Banco Inbursa</t>
  </si>
  <si>
    <t>Banco Inmobiliario Mexicano</t>
  </si>
  <si>
    <t>Banco Invex</t>
  </si>
  <si>
    <t>Banco JP Morgan</t>
  </si>
  <si>
    <t>Banco Mercantil del Norte</t>
  </si>
  <si>
    <t>Banco Monex</t>
  </si>
  <si>
    <t>Banco Multiva</t>
  </si>
  <si>
    <t>Banco Nacional de México</t>
  </si>
  <si>
    <t>Banco PagaTodo</t>
  </si>
  <si>
    <t>Banco Progreso Chihuahua</t>
  </si>
  <si>
    <t>Banco Regional de Monterrey</t>
  </si>
  <si>
    <t>Banco Sabadell</t>
  </si>
  <si>
    <t>Banco Santander</t>
  </si>
  <si>
    <t>Banco Ve por Más</t>
  </si>
  <si>
    <t>BanCoppel</t>
  </si>
  <si>
    <t>Bancrea</t>
  </si>
  <si>
    <t>Bank Of America Mexico</t>
  </si>
  <si>
    <t>Bank Of China Mexico</t>
  </si>
  <si>
    <t>Bank Of Tokyo Mitsubishi UFJ (México)</t>
  </si>
  <si>
    <t>Bankaool</t>
  </si>
  <si>
    <t>Banobras</t>
  </si>
  <si>
    <t>Banregio</t>
  </si>
  <si>
    <t>Bansí</t>
  </si>
  <si>
    <t>Barclays Bank México</t>
  </si>
  <si>
    <t>BBVA Bancomer</t>
  </si>
  <si>
    <t>CIBanco</t>
  </si>
  <si>
    <t>Consubanco</t>
  </si>
  <si>
    <t>Deutsche Bank México</t>
  </si>
  <si>
    <t>Fundación Dondé Banco</t>
  </si>
  <si>
    <t>HSBC México</t>
  </si>
  <si>
    <t>Industrial and Commercial Bank of China</t>
  </si>
  <si>
    <t>Intercam Banco</t>
  </si>
  <si>
    <t>Investa Bank</t>
  </si>
  <si>
    <t>Mizuho Bank</t>
  </si>
  <si>
    <t>Scotiabank</t>
  </si>
  <si>
    <t>Shinhan Bank</t>
  </si>
  <si>
    <t>UBS Bank México</t>
  </si>
  <si>
    <t>Volkswagen Bank</t>
  </si>
  <si>
    <t>Ingresos Propios / Participaciones</t>
  </si>
  <si>
    <t>Ingresos Propios / Aportaciones</t>
  </si>
  <si>
    <t>Participaciones / Aportaciones</t>
  </si>
  <si>
    <t>Asociación Público Privada</t>
  </si>
  <si>
    <t>Concesión</t>
  </si>
  <si>
    <t>FAFEF</t>
  </si>
  <si>
    <t>FAIS</t>
  </si>
  <si>
    <t>FFM</t>
  </si>
  <si>
    <t>FGP</t>
  </si>
  <si>
    <t>IEPS</t>
  </si>
  <si>
    <t>Información</t>
  </si>
  <si>
    <t>Tema</t>
  </si>
  <si>
    <t>Deuda</t>
  </si>
  <si>
    <t>Contabilidad</t>
  </si>
  <si>
    <t>Ingresos</t>
  </si>
  <si>
    <t>Presupuestal</t>
  </si>
  <si>
    <t>Fuente de Pago Alterna</t>
  </si>
  <si>
    <t>Factoraje Financiero (Cadenas Productivas) de Largo Plazo</t>
  </si>
  <si>
    <t>Factoraje Financiero (Cadenas Productivas) de Corto Plazo</t>
  </si>
  <si>
    <t>Obligaciones de Corto Plazo y Proveedores y Contratista</t>
  </si>
  <si>
    <t>CP</t>
  </si>
  <si>
    <t>ID</t>
  </si>
  <si>
    <t>Activo</t>
  </si>
  <si>
    <t>S</t>
  </si>
  <si>
    <t>Año</t>
  </si>
  <si>
    <t>T1 (Trimestre 1)</t>
  </si>
  <si>
    <t>T2 (Trimestre 2)</t>
  </si>
  <si>
    <t>T3 (Trimestre 3)</t>
  </si>
  <si>
    <t>T4 (Trimestre 4)</t>
  </si>
  <si>
    <t>CP (Cuenta Pública)</t>
  </si>
  <si>
    <t>Periodos</t>
  </si>
  <si>
    <t>Columna</t>
  </si>
  <si>
    <t>Saldo / Monto Devengado 2016 1T</t>
  </si>
  <si>
    <t>Saldo / Monto Devengado 2016 2T</t>
  </si>
  <si>
    <t>Saldo / Monto Devengado 2016 3T</t>
  </si>
  <si>
    <t>Saldo / Monto Devengado 2016 4T</t>
  </si>
  <si>
    <t>Saldo / Monto Devengado 2016 CP</t>
  </si>
  <si>
    <t>Amortizaciones / Pago de Inversión 2016 1T</t>
  </si>
  <si>
    <t>Amortizaciones / Pago de Inversión 2016 2T</t>
  </si>
  <si>
    <t>Amortizaciones / Pago de Inversión 2016 3T</t>
  </si>
  <si>
    <t>Amortizaciones / Pago de Inversión 2016 4T</t>
  </si>
  <si>
    <t>Amortizaciones / Pago de Inversión 2016 CP</t>
  </si>
  <si>
    <t>Intereses 2016 1T</t>
  </si>
  <si>
    <t>Intereses 2016 2T</t>
  </si>
  <si>
    <t>Intereses 2016 3T</t>
  </si>
  <si>
    <t>Intereses 2016 4T</t>
  </si>
  <si>
    <t>Intereses 2016 CP</t>
  </si>
  <si>
    <t>Comisiones 2016 1T</t>
  </si>
  <si>
    <t>Comisiones 2016 2T</t>
  </si>
  <si>
    <t>Comisiones 2016 3T</t>
  </si>
  <si>
    <t>Comisiones 2016 4T</t>
  </si>
  <si>
    <t>Comisiones 2016 CP</t>
  </si>
  <si>
    <t>Otros Gastos 2016 1T</t>
  </si>
  <si>
    <t>Otros Gastos 2016 2T</t>
  </si>
  <si>
    <t>Otros Gastos 2016 3T</t>
  </si>
  <si>
    <t>Otros Gastos 2016 4T</t>
  </si>
  <si>
    <t>Otros Gastos 2016 CP</t>
  </si>
  <si>
    <t>Saldo / Monto Devengado 2017 1T</t>
  </si>
  <si>
    <t>Saldo / Monto Devengado 2017 2T</t>
  </si>
  <si>
    <t>Saldo / Monto Devengado 2017 3T</t>
  </si>
  <si>
    <t>Saldo / Monto Devengado 2017 4T</t>
  </si>
  <si>
    <t>Saldo / Monto Devengado 2017 CP</t>
  </si>
  <si>
    <t>Amortizaciones / Pago de Inversión 2017 1T</t>
  </si>
  <si>
    <t>Amortizaciones / Pago de Inversión 2017 2T</t>
  </si>
  <si>
    <t>Amortizaciones / Pago de Inversión 2017 3T</t>
  </si>
  <si>
    <t>Amortizaciones / Pago de Inversión 2017 4T</t>
  </si>
  <si>
    <t>Amortizaciones / Pago de Inversión 2017 CP</t>
  </si>
  <si>
    <t>Intereses 2017 1T</t>
  </si>
  <si>
    <t>Intereses 2017 2T</t>
  </si>
  <si>
    <t>Intereses 2017 3T</t>
  </si>
  <si>
    <t>Intereses 2017 4T</t>
  </si>
  <si>
    <t>Intereses 2017 CP</t>
  </si>
  <si>
    <t>Comisiones 2017 1T</t>
  </si>
  <si>
    <t>Comisiones 2017 2T</t>
  </si>
  <si>
    <t>Comisiones 2017 3T</t>
  </si>
  <si>
    <t>Comisiones 2017 4T</t>
  </si>
  <si>
    <t>Comisiones 2017 CP</t>
  </si>
  <si>
    <t>Otros Gastos 2017 1T</t>
  </si>
  <si>
    <t>Otros Gastos 2017 2T</t>
  </si>
  <si>
    <t>Otros Gastos 2017 3T</t>
  </si>
  <si>
    <t>Otros Gastos 2017 4T</t>
  </si>
  <si>
    <t>Otros Gastos 2017 CP</t>
  </si>
  <si>
    <t>* Tema *</t>
  </si>
  <si>
    <t>* Información *</t>
  </si>
  <si>
    <t>* Concepto *</t>
  </si>
  <si>
    <t>* Acreedor o Prestador de Servicio / Subconcepto *</t>
  </si>
  <si>
    <t>* Clave de Registro ante la SHCP *</t>
  </si>
  <si>
    <t>* Fuente de Pago *</t>
  </si>
  <si>
    <t>* Fuente de Pago Alterna *</t>
  </si>
  <si>
    <t>* Deudor u Obligado *</t>
  </si>
  <si>
    <t>* Monto Contratado *</t>
  </si>
  <si>
    <t>* Unidad de Contrato *</t>
  </si>
  <si>
    <t>* Saldo / Monto Devengado 2016 2T *</t>
  </si>
  <si>
    <t>* Saldo / Monto Devengado 2016 3T *</t>
  </si>
  <si>
    <t>* Saldo / Monto Devengado 2016 4T *</t>
  </si>
  <si>
    <t>* Saldo / Monto Devengado 2016 CP *</t>
  </si>
  <si>
    <t>* Amortizaciones / Pago de Inversión 2016 1T *</t>
  </si>
  <si>
    <t>* Amortizaciones / Pago de Inversión 2016 2T *</t>
  </si>
  <si>
    <t>* Amortizaciones / Pago de Inversión 2016 3T *</t>
  </si>
  <si>
    <t>* Amortizaciones / Pago de Inversión 2016 4T *</t>
  </si>
  <si>
    <t>* Amortizaciones / Pago de Inversión 2016 CP *</t>
  </si>
  <si>
    <t>* Intereses 2016 1T *</t>
  </si>
  <si>
    <t>* Intereses 2016 2T *</t>
  </si>
  <si>
    <t>* Intereses 2016 3T *</t>
  </si>
  <si>
    <t>* Intereses 2016 4T *</t>
  </si>
  <si>
    <t>* Intereses 2016 CP *</t>
  </si>
  <si>
    <t>* Comisiones 2016 1T *</t>
  </si>
  <si>
    <t>* Comisiones 2016 2T *</t>
  </si>
  <si>
    <t>* Comisiones 2016 3T *</t>
  </si>
  <si>
    <t>* Comisiones 2016 4T *</t>
  </si>
  <si>
    <t>* Comisiones 2016 CP *</t>
  </si>
  <si>
    <t>* Otros Gastos 2016 1T *</t>
  </si>
  <si>
    <t>* Otros Gastos 2016 2T *</t>
  </si>
  <si>
    <t>* Otros Gastos 2016 3T *</t>
  </si>
  <si>
    <t>* Otros Gastos 2016 4T *</t>
  </si>
  <si>
    <t>* Otros Gastos 2016 CP *</t>
  </si>
  <si>
    <t>* Saldo / Monto Devengado 2017 2T *</t>
  </si>
  <si>
    <t>* Saldo / Monto Devengado 2017 3T *</t>
  </si>
  <si>
    <t>* Saldo / Monto Devengado 2017 4T *</t>
  </si>
  <si>
    <t>* Saldo / Monto Devengado 2017 CP *</t>
  </si>
  <si>
    <t>* Amortizaciones / Pago de Inversión 2017 1T *</t>
  </si>
  <si>
    <t>* Amortizaciones / Pago de Inversión 2017 2T *</t>
  </si>
  <si>
    <t>* Amortizaciones / Pago de Inversión 2017 3T *</t>
  </si>
  <si>
    <t>* Amortizaciones / Pago de Inversión 2017 4T *</t>
  </si>
  <si>
    <t>* Amortizaciones / Pago de Inversión 2017 CP *</t>
  </si>
  <si>
    <t>* Intereses 2017 1T *</t>
  </si>
  <si>
    <t>* Intereses 2017 2T *</t>
  </si>
  <si>
    <t>* Intereses 2017 3T *</t>
  </si>
  <si>
    <t>* Intereses 2017 4T *</t>
  </si>
  <si>
    <t>* Intereses 2017 CP *</t>
  </si>
  <si>
    <t>* Comisiones 2017 1T *</t>
  </si>
  <si>
    <t>* Comisiones 2017 2T *</t>
  </si>
  <si>
    <t>* Comisiones 2017 3T *</t>
  </si>
  <si>
    <t>* Comisiones 2017 4T *</t>
  </si>
  <si>
    <t>* Comisiones 2017 CP *</t>
  </si>
  <si>
    <t>* Otros Gastos 2017 1T *</t>
  </si>
  <si>
    <t>* Otros Gastos 2017 2T *</t>
  </si>
  <si>
    <t>* Otros Gastos 2017 3T *</t>
  </si>
  <si>
    <t>* Otros Gastos 2017 4T *</t>
  </si>
  <si>
    <t>* Otros Gastos 2017 CP *</t>
  </si>
  <si>
    <t>* Observaciones *</t>
  </si>
  <si>
    <t>Catalogo/* Columna *</t>
  </si>
  <si>
    <t>* Saldo / Monto Devengado 2016 1T * [Año 1]</t>
  </si>
  <si>
    <t>* Saldo / Monto Devengado 2017 1T * [Año 2]</t>
  </si>
  <si>
    <t>Institucion Financiera (Acreedor)</t>
  </si>
  <si>
    <t>Tocinadas</t>
  </si>
  <si>
    <t>Pastor</t>
  </si>
  <si>
    <t>Bistec</t>
  </si>
  <si>
    <t>Tipo de Obligación Corto Plazo</t>
  </si>
  <si>
    <t>Otros Fondos Distintos de Aportaciones</t>
  </si>
  <si>
    <t>Otras Transferencias Federales Etiquetadas</t>
  </si>
  <si>
    <t>Otros Ingresos de Libre Disposición</t>
  </si>
  <si>
    <t>Participaciones en Ingresos Locales</t>
  </si>
  <si>
    <t>Cuentas por Pagar a Corto Plazo</t>
  </si>
  <si>
    <t>Documentos por Pagar a Corto Plazo</t>
  </si>
  <si>
    <t>Títulos y Valores a Corto Plazo</t>
  </si>
  <si>
    <t>Otros Pasivos a Corto Plazo</t>
  </si>
  <si>
    <t>Otras partidas que registren saldos de Obligaciones de Corto Plazo o de Proveedores y Contratistas</t>
  </si>
  <si>
    <t>Apartados</t>
  </si>
  <si>
    <t>Conceptos</t>
  </si>
  <si>
    <t>Valores</t>
  </si>
  <si>
    <t>Otros Ingresos</t>
  </si>
  <si>
    <t>Apartado Valores</t>
  </si>
  <si>
    <t>Concepto Valores</t>
  </si>
  <si>
    <t>Concepto Apartados</t>
  </si>
  <si>
    <t xml:space="preserve">  </t>
  </si>
  <si>
    <t xml:space="preserve">.Cells(lngRenglonDatos + 1, lngColumnaAnio + cboPeriodo.ListIndex).Value </t>
  </si>
  <si>
    <t xml:space="preserve"> txtCuotasYAporta.Text</t>
  </si>
  <si>
    <t xml:space="preserve">  .Cells(lngRenglonDatos + 2, lngColumnaAnio + cboPeriodo.ListIndex).Value </t>
  </si>
  <si>
    <t xml:space="preserve"> txtContribucDeMejoras.Text</t>
  </si>
  <si>
    <t xml:space="preserve">  .Cells(lngRenglonDatos + 3, lngColumnaAnio + cboPeriodo.ListIndex).Value </t>
  </si>
  <si>
    <t xml:space="preserve"> txtDerechos.Text</t>
  </si>
  <si>
    <t xml:space="preserve">  .Cells(lngRenglonDatos + 4, lngColumnaAnio + cboPeriodo.ListIndex).Value </t>
  </si>
  <si>
    <t xml:space="preserve"> txtProductos.Text</t>
  </si>
  <si>
    <t xml:space="preserve">  .Cells(lngRenglonDatos + 5, lngColumnaAnio + cboPeriodo.ListIndex).Value </t>
  </si>
  <si>
    <t xml:space="preserve"> txtAprovecham.Text</t>
  </si>
  <si>
    <t xml:space="preserve">  .Cells(lngRenglonDatos + 6, lngColumnaAnio + cboPeriodo.ListIndex).Value </t>
  </si>
  <si>
    <t xml:space="preserve"> txtIngresosPorVta.Text</t>
  </si>
  <si>
    <t xml:space="preserve">  .Cells(lngRenglonDatos + 7, lngColumnaAnio + cboPeriodo.ListIndex).Value </t>
  </si>
  <si>
    <t xml:space="preserve"> txtFondoGral.Text</t>
  </si>
  <si>
    <t xml:space="preserve">  .Cells(lngRenglonDatos + 8, lngColumnaAnio + cboPeriodo.ListIndex).Value </t>
  </si>
  <si>
    <t xml:space="preserve"> txtlFondoFomentoM.Text</t>
  </si>
  <si>
    <t xml:space="preserve">  .Cells(lngRenglonDatos + 9, lngColumnaAnio + cboPeriodo.ListIndex).Value </t>
  </si>
  <si>
    <t xml:space="preserve"> txtFondoFiscRecauda.Text</t>
  </si>
  <si>
    <t xml:space="preserve">  .Cells(lngRenglonDatos + 10, lngColumnaAnio + cboPeriodo.ListIndex).Value </t>
  </si>
  <si>
    <t xml:space="preserve"> txtFondoCompensa.Text</t>
  </si>
  <si>
    <t xml:space="preserve">  .Cells(lngRenglonDatos + 11, lngColumnaAnio + cboPeriodo.ListIndex).Value </t>
  </si>
  <si>
    <t xml:space="preserve"> txtlFondoExtracHidro.Text</t>
  </si>
  <si>
    <t xml:space="preserve">  .Cells(lngRenglonDatos + 12, lngColumnaAnio + cboPeriodo.ListIndex).Value </t>
  </si>
  <si>
    <t xml:space="preserve"> txtImpuestoEspProdServ.Text</t>
  </si>
  <si>
    <t xml:space="preserve">  .Cells(lngRenglonDatos + 13, lngColumnaAnio + cboPeriodo.ListIndex).Value </t>
  </si>
  <si>
    <t xml:space="preserve"> txt0136Recauda.Text</t>
  </si>
  <si>
    <t xml:space="preserve">  .Cells(lngRenglonDatos + 14, lngColumnaAnio + cboPeriodo.ListIndex).Value </t>
  </si>
  <si>
    <t xml:space="preserve"> txt317SobreExtrPetroleo.Text</t>
  </si>
  <si>
    <t xml:space="preserve">  .Cells(lngRenglonDatos + 15, lngColumnaAnio + cboPeriodo.ListIndex).Value </t>
  </si>
  <si>
    <t xml:space="preserve"> txtGasolinaDisel.Text</t>
  </si>
  <si>
    <t xml:space="preserve">  .Cells(lngRenglonDatos + 16, lngColumnaAnio + cboPeriodo.ListIndex).Value </t>
  </si>
  <si>
    <t xml:space="preserve"> txtFondoISR.Text</t>
  </si>
  <si>
    <t xml:space="preserve">  .Cells(lngRenglonDatos + 17, lngColumnaAnio + cboPeriodo.ListIndex).Value </t>
  </si>
  <si>
    <t xml:space="preserve"> txtFondoEstabilizaIngr.Text</t>
  </si>
  <si>
    <t xml:space="preserve">  .Cells(lngRenglonDatos + 18, lngColumnaAnio + cboPeriodo.ListIndex).Value </t>
  </si>
  <si>
    <t xml:space="preserve"> txtTenenciaVehi.Text</t>
  </si>
  <si>
    <t xml:space="preserve">  .Cells(lngRenglonDatos + 19, lngColumnaAnio + cboPeriodo.ListIndex).Value </t>
  </si>
  <si>
    <t xml:space="preserve"> txtFondoISAN.Text</t>
  </si>
  <si>
    <t xml:space="preserve">  .Cells(lngRenglonDatos + 20, lngColumnaAnio + cboPeriodo.ListIndex).Value </t>
  </si>
  <si>
    <t xml:space="preserve"> txtImpuestoAutosNvos.Text</t>
  </si>
  <si>
    <t xml:space="preserve">  .Cells(lngRenglonDatos + 21, lngColumnaAnio + cboPeriodo.ListIndex).Value </t>
  </si>
  <si>
    <t xml:space="preserve"> txtFondoCompensaRepecos.Text</t>
  </si>
  <si>
    <t xml:space="preserve">  .Cells(lngRenglonDatos + 22, lngColumnaAnio + cboPeriodo.ListIndex).Value </t>
  </si>
  <si>
    <t xml:space="preserve"> txtIncentivosEco.Text</t>
  </si>
  <si>
    <t xml:space="preserve">  .Cells(lngRenglonDatos + 23, lngColumnaAnio + cboPeriodo.ListIndex).Value </t>
  </si>
  <si>
    <t xml:space="preserve"> txtTransferencias.Text</t>
  </si>
  <si>
    <t xml:space="preserve">  .Cells(lngRenglonDatos + 24, lngColumnaAnio + cboPeriodo.ListIndex).Value </t>
  </si>
  <si>
    <t xml:space="preserve"> txtConvenios.Text</t>
  </si>
  <si>
    <t xml:space="preserve">  .Cells(lngRenglonDatos + 25, lngColumnaAnio + cboPeriodo.ListIndex).Value </t>
  </si>
  <si>
    <t xml:space="preserve"> txtParticipaIngresosL.Text</t>
  </si>
  <si>
    <t xml:space="preserve">  .Cells(lngRenglonDatos + 26, lngColumnaAnio + cboPeriodo.ListIndex).Value </t>
  </si>
  <si>
    <t xml:space="preserve"> txtOtrosIngresosLDisp.Text</t>
  </si>
  <si>
    <t xml:space="preserve">  .Cells(lngRenglonDatos + 27, lngColumnaAnio + cboPeriodo.ListIndex).Value </t>
  </si>
  <si>
    <t xml:space="preserve"> txtAjusteParticip.Text</t>
  </si>
  <si>
    <t xml:space="preserve">  .Cells(lngRenglonDatos + 28, lngColumnaAnio + cboPeriodo.ListIndex).Value </t>
  </si>
  <si>
    <t xml:space="preserve"> txtAjusteIngresosV.Text</t>
  </si>
  <si>
    <r>
      <t xml:space="preserve">Monto Contratado
</t>
    </r>
    <r>
      <rPr>
        <i/>
        <sz val="18"/>
        <rFont val="Calibri"/>
        <family val="2"/>
        <scheme val="minor"/>
      </rPr>
      <t>(pesos)</t>
    </r>
  </si>
  <si>
    <r>
      <t xml:space="preserve">Saldo / Monto Devengado
</t>
    </r>
    <r>
      <rPr>
        <i/>
        <sz val="18"/>
        <rFont val="Calibri"/>
        <family val="2"/>
        <scheme val="minor"/>
      </rPr>
      <t>(pesos)</t>
    </r>
  </si>
  <si>
    <r>
      <t xml:space="preserve">Amortizaciones / Pago de Inversión
</t>
    </r>
    <r>
      <rPr>
        <i/>
        <sz val="18"/>
        <rFont val="Calibri"/>
        <family val="2"/>
        <scheme val="minor"/>
      </rPr>
      <t>(pesos)</t>
    </r>
  </si>
  <si>
    <r>
      <t xml:space="preserve">Intereses
</t>
    </r>
    <r>
      <rPr>
        <i/>
        <sz val="18"/>
        <rFont val="Calibri"/>
        <family val="2"/>
        <scheme val="minor"/>
      </rPr>
      <t>(pesos)</t>
    </r>
  </si>
  <si>
    <r>
      <t xml:space="preserve">Comisiones
</t>
    </r>
    <r>
      <rPr>
        <i/>
        <sz val="18"/>
        <rFont val="Calibri"/>
        <family val="2"/>
        <scheme val="minor"/>
      </rPr>
      <t>(pesos)</t>
    </r>
  </si>
  <si>
    <r>
      <t xml:space="preserve">Otros Gastos
</t>
    </r>
    <r>
      <rPr>
        <i/>
        <sz val="18"/>
        <rFont val="Calibri"/>
        <family val="2"/>
        <scheme val="minor"/>
      </rPr>
      <t>(pesos)</t>
    </r>
  </si>
  <si>
    <t>Arrendador</t>
  </si>
  <si>
    <t>Prestador de servicios</t>
  </si>
  <si>
    <t>Deuda Pública y Obligaciones a Largo Plazo, Servicio de la Deuda y Pago de Inversión a Largo Plazo</t>
  </si>
  <si>
    <t>Obligaciones a Corto Plazo, Servicio de la Deuda de Obligaciones a Corto Plazo</t>
  </si>
  <si>
    <t>Obligaciones a Corto Plazo y Proveedores y Contratistas</t>
  </si>
  <si>
    <t>NAFIN</t>
  </si>
  <si>
    <t>Compartamos</t>
  </si>
  <si>
    <t>Inbursa</t>
  </si>
  <si>
    <t>Inmobiliario Mexicano</t>
  </si>
  <si>
    <t>Interacciones</t>
  </si>
  <si>
    <t>Invex</t>
  </si>
  <si>
    <t>Monex</t>
  </si>
  <si>
    <t>Multiva</t>
  </si>
  <si>
    <t>Progreso Chihuahua</t>
  </si>
  <si>
    <t>Regional de Monterrey</t>
  </si>
  <si>
    <t>Santander</t>
  </si>
  <si>
    <t>Banamex</t>
  </si>
  <si>
    <t>Banorte</t>
  </si>
  <si>
    <t>Bajío</t>
  </si>
  <si>
    <t xml:space="preserve"> Baja California</t>
  </si>
  <si>
    <t>Bono Cupón Cero Estatal</t>
  </si>
  <si>
    <t>Afirme</t>
  </si>
  <si>
    <t>Garantía de Pago Oportuno</t>
  </si>
  <si>
    <t>COFIDAN</t>
  </si>
  <si>
    <t>HSBC</t>
  </si>
  <si>
    <t>N.A.</t>
  </si>
  <si>
    <t>Mifel</t>
  </si>
  <si>
    <t>Tenedores Bursátiles</t>
  </si>
  <si>
    <t>Entidades Federativas</t>
  </si>
  <si>
    <t>Aguascalientes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</si>
  <si>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</si>
  <si>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</si>
  <si>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</si>
  <si>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</si>
  <si>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</si>
  <si>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</t>
  </si>
  <si>
    <t xml:space="preserve"> Colima</t>
  </si>
  <si>
    <t xml:space="preserve"> Durango</t>
  </si>
  <si>
    <t xml:space="preserve"> Estado de México</t>
  </si>
  <si>
    <t xml:space="preserve"> Guanajuato</t>
  </si>
  <si>
    <t xml:space="preserve"> Guerrero</t>
  </si>
  <si>
    <t xml:space="preserve"> Hidalgo</t>
  </si>
  <si>
    <t xml:space="preserve"> Jalisco</t>
  </si>
  <si>
    <t xml:space="preserve"> Michoacán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</si>
  <si>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</si>
  <si>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</si>
  <si>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</si>
  <si>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</si>
  <si>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</si>
  <si>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</si>
  <si>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</si>
  <si>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</si>
  <si>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</si>
  <si>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</si>
  <si>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</si>
  <si>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</si>
  <si>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</si>
  <si>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</t>
  </si>
  <si>
    <t xml:space="preserve"> Yucatán</t>
  </si>
  <si>
    <t xml:space="preserve"> Zacatecas</t>
  </si>
  <si>
    <t>279/2006</t>
  </si>
  <si>
    <t>GOBIERNO DEL ESTADO DE QUERETARO</t>
  </si>
  <si>
    <t>MONEDA NACIONAL</t>
  </si>
  <si>
    <t>http://cuentapublica2016.queretaro.gob.mx:81/</t>
  </si>
  <si>
    <t>http://www.queretaro.gob.mx/spf/transparenciaDet.aspx?q=YhT5iDRJbDDWGuFxvwCfXMKmg8mF8pQR71HH20MevIET/8WaEJpnLMRk5U4fDAPqegaD76MPag7igL44ibHisJkPf3FgRcg44HVh1d+0c4jMAT1F3zaL9OW0ivtnkyFNYygSSmffKRiCaIfEeNeaSVtlSG4pQK4ZQsnef9aj1qmK6fYafJcoYA==</t>
  </si>
  <si>
    <t>http://recursosfederales.queretaro.gob.mx:7777/rfd/rfd_service.htm</t>
  </si>
  <si>
    <t>Los saldos están integrados por lo anticipos, la cancelación del anticipo del mes anterior y el registro definitivo, hay variación con la UCEF de $59,914,534 derivado de la cancelación del anticipo de DIC15 $591,088,628 y el anticipo DIC16 $651,003,162</t>
  </si>
  <si>
    <t>Los saldos están integrados por el Fondo Gasolina y Diesel que se informa por oficio T1$132,818,830 T2$134,800,106 T3$141,279,029 T4$144,307,460 CP$553,205,425 y la autoliquidación T1$48,478 T2$5,962,741 T3$557,713 T4$286,139 CP$6,855,071</t>
  </si>
  <si>
    <t>El registro contable considera la fecha en que se reciben las participaciones definitivas hay variación con la UCEF de $132,990 derivado del registro de DIC15 $186,808 en ENE16 y el registro de DIC16 $53,818 en ENE17</t>
  </si>
  <si>
    <t>El registro contable considera el ISAN, el Fondo de C.y la fecha en que se reciben las participaciones definitivas hay variación con la UCEF de $6,944,092 derivado del registro de DIC15 $16,706,412 en ENE16 y el registro de DIC16 $23,650,504 en ENE17</t>
  </si>
  <si>
    <t>Incluye: Ramo4 Gobernación CP$207,689,422, Ramo11 Educación CP$2,311,573,823, Ramo12 Salud  CP$994,523,996, Ramo23 Provisiones Salariales y Económicas CP$2,470,137,771</t>
  </si>
  <si>
    <t>Se acumulan los Incentivos derivados de la colaboración fiscal (Vigilancia de obligaciones) por las siguientes cantidades 1T $108,394,236 2T $135,050,265 3T $95,566,958 4T $158,446,093 CP $497,457,552</t>
  </si>
  <si>
    <t>077/2010</t>
  </si>
  <si>
    <t>Ayudas Sociales - Tenencia</t>
  </si>
  <si>
    <t>275/2007</t>
  </si>
  <si>
    <t>COMISIÓN ESTATAL DE AGUAS</t>
  </si>
  <si>
    <t>N/R</t>
  </si>
  <si>
    <t>Acueducto II</t>
  </si>
  <si>
    <t>No dispuesto. Crédito para situaciones contingentes</t>
  </si>
  <si>
    <t>No dispuesto. Garantizar el cumplimiento de las obligaciones contraidas en el contrato de apertura de credito en cuenta corriente, irrevocable y contingente (Comisión Estatal de Aguas).</t>
  </si>
  <si>
    <t>Porción a Corto Plazo de la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</si>
</sst>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theme="4" tint="0.5999938962981048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6"/>
      <color theme="0" tint="-0.14999847407452621"/>
      <name val="Calibri"/>
      <family val="2"/>
      <scheme val="minor"/>
    </font>
    <font>
      <i/>
      <sz val="16"/>
      <color theme="2" tint="-9.9978637043366805E-2"/>
      <name val="Calibri"/>
      <family val="2"/>
      <scheme val="minor"/>
    </font>
    <font>
      <i/>
      <sz val="18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0" fontId="8" fillId="0" borderId="0" xfId="0" applyFont="1"/>
    <xf numFmtId="0" fontId="0" fillId="0" borderId="0" xfId="0" applyFont="1"/>
    <xf numFmtId="0" fontId="4" fillId="5" borderId="16" xfId="0" applyFont="1" applyFill="1" applyBorder="1" applyAlignment="1" applyProtection="1">
      <alignment vertical="center" wrapText="1"/>
      <protection hidden="1"/>
    </xf>
    <xf numFmtId="0" fontId="4" fillId="5" borderId="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center" wrapText="1"/>
      <protection hidden="1"/>
    </xf>
    <xf numFmtId="0" fontId="4" fillId="5" borderId="1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center"/>
      <protection hidden="1"/>
    </xf>
    <xf numFmtId="0" fontId="4" fillId="5" borderId="0" xfId="0" applyFont="1" applyFill="1" applyBorder="1" applyAlignment="1" applyProtection="1">
      <alignment vertical="center"/>
      <protection hidden="1"/>
    </xf>
    <xf numFmtId="0" fontId="4" fillId="5" borderId="10" xfId="0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0" fillId="7" borderId="0" xfId="0" applyFill="1"/>
    <xf numFmtId="0" fontId="8" fillId="8" borderId="0" xfId="0" applyFont="1" applyFill="1"/>
    <xf numFmtId="0" fontId="8" fillId="9" borderId="0" xfId="0" applyFont="1" applyFill="1"/>
    <xf numFmtId="0" fontId="0" fillId="9" borderId="0" xfId="0" applyFill="1"/>
    <xf numFmtId="0" fontId="0" fillId="6" borderId="0" xfId="0" applyFont="1" applyFill="1"/>
    <xf numFmtId="0" fontId="0" fillId="6" borderId="0" xfId="0" applyFill="1"/>
    <xf numFmtId="0" fontId="9" fillId="3" borderId="17" xfId="0" applyFont="1" applyFill="1" applyBorder="1" applyAlignment="1" applyProtection="1">
      <alignment horizontal="center" vertical="center" wrapText="1"/>
      <protection hidden="1"/>
    </xf>
    <xf numFmtId="0" fontId="9" fillId="3" borderId="18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3" borderId="19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 applyProtection="1">
      <alignment horizontal="left" vertical="center"/>
      <protection locked="0"/>
    </xf>
    <xf numFmtId="164" fontId="5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vertical="center"/>
      <protection hidden="1"/>
    </xf>
    <xf numFmtId="0" fontId="5" fillId="0" borderId="8" xfId="0" applyFont="1" applyFill="1" applyBorder="1" applyAlignment="1" applyProtection="1">
      <alignment horizontal="left" vertical="center"/>
      <protection locked="0"/>
    </xf>
    <xf numFmtId="164" fontId="5" fillId="0" borderId="8" xfId="1" applyNumberFormat="1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164" fontId="5" fillId="0" borderId="11" xfId="1" applyNumberFormat="1" applyFont="1" applyFill="1" applyBorder="1" applyAlignment="1" applyProtection="1">
      <alignment horizontal="left" vertical="center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3" fontId="5" fillId="0" borderId="6" xfId="0" applyNumberFormat="1" applyFont="1" applyFill="1" applyBorder="1" applyAlignment="1" applyProtection="1">
      <alignment horizontal="left" vertical="center"/>
      <protection locked="0"/>
    </xf>
    <xf numFmtId="3" fontId="5" fillId="0" borderId="8" xfId="0" applyNumberFormat="1" applyFont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hidden="1"/>
    </xf>
    <xf numFmtId="0" fontId="6" fillId="5" borderId="4" xfId="0" applyFont="1" applyFill="1" applyBorder="1" applyAlignment="1" applyProtection="1">
      <alignment horizontal="left" vertical="center" wrapText="1"/>
      <protection hidden="1"/>
    </xf>
    <xf numFmtId="0" fontId="7" fillId="5" borderId="4" xfId="0" applyFont="1" applyFill="1" applyBorder="1" applyAlignment="1" applyProtection="1">
      <alignment horizontal="left" vertical="center"/>
      <protection hidden="1"/>
    </xf>
    <xf numFmtId="43" fontId="3" fillId="0" borderId="4" xfId="1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164" fontId="3" fillId="0" borderId="5" xfId="1" applyNumberFormat="1" applyFont="1" applyFill="1" applyBorder="1" applyAlignment="1" applyProtection="1">
      <alignment vertical="center" wrapText="1"/>
      <protection locked="0"/>
    </xf>
    <xf numFmtId="0" fontId="6" fillId="5" borderId="0" xfId="0" applyFont="1" applyFill="1" applyBorder="1" applyAlignment="1" applyProtection="1">
      <alignment horizontal="left" vertical="center"/>
      <protection hidden="1"/>
    </xf>
    <xf numFmtId="0" fontId="6" fillId="5" borderId="6" xfId="0" applyFont="1" applyFill="1" applyBorder="1" applyAlignment="1" applyProtection="1">
      <alignment horizontal="left" vertical="center" wrapText="1"/>
      <protection hidden="1"/>
    </xf>
    <xf numFmtId="0" fontId="7" fillId="5" borderId="6" xfId="0" applyFont="1" applyFill="1" applyBorder="1" applyAlignment="1" applyProtection="1">
      <alignment horizontal="left" vertical="center"/>
      <protection hidden="1"/>
    </xf>
    <xf numFmtId="43" fontId="3" fillId="0" borderId="6" xfId="1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164" fontId="3" fillId="0" borderId="7" xfId="1" applyNumberFormat="1" applyFont="1" applyFill="1" applyBorder="1" applyAlignment="1" applyProtection="1">
      <alignment vertical="center" wrapText="1"/>
      <protection locked="0"/>
    </xf>
    <xf numFmtId="0" fontId="6" fillId="5" borderId="13" xfId="0" applyFont="1" applyFill="1" applyBorder="1" applyAlignment="1" applyProtection="1">
      <alignment horizontal="left" vertical="center"/>
      <protection hidden="1"/>
    </xf>
    <xf numFmtId="0" fontId="6" fillId="5" borderId="8" xfId="0" applyFont="1" applyFill="1" applyBorder="1" applyAlignment="1" applyProtection="1">
      <alignment horizontal="left" vertical="center"/>
      <protection hidden="1"/>
    </xf>
    <xf numFmtId="0" fontId="6" fillId="5" borderId="6" xfId="0" applyFont="1" applyFill="1" applyBorder="1" applyAlignment="1" applyProtection="1">
      <alignment horizontal="left" vertical="center"/>
      <protection hidden="1"/>
    </xf>
    <xf numFmtId="0" fontId="6" fillId="5" borderId="8" xfId="0" applyFont="1" applyFill="1" applyBorder="1" applyAlignment="1" applyProtection="1">
      <alignment horizontal="left" vertical="center" wrapText="1"/>
      <protection hidden="1"/>
    </xf>
    <xf numFmtId="0" fontId="6" fillId="5" borderId="11" xfId="0" applyFont="1" applyFill="1" applyBorder="1" applyAlignment="1" applyProtection="1">
      <alignment horizontal="left" vertical="center" wrapText="1"/>
      <protection hidden="1"/>
    </xf>
    <xf numFmtId="0" fontId="7" fillId="5" borderId="11" xfId="0" applyFont="1" applyFill="1" applyBorder="1" applyAlignment="1" applyProtection="1">
      <alignment horizontal="left" vertical="center"/>
      <protection hidden="1"/>
    </xf>
    <xf numFmtId="43" fontId="3" fillId="0" borderId="11" xfId="1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164" fontId="3" fillId="0" borderId="12" xfId="1" applyNumberFormat="1" applyFont="1" applyFill="1" applyBorder="1" applyAlignment="1" applyProtection="1">
      <alignment vertical="center" wrapText="1"/>
      <protection locked="0"/>
    </xf>
    <xf numFmtId="0" fontId="6" fillId="5" borderId="13" xfId="0" applyFont="1" applyFill="1" applyBorder="1" applyAlignment="1" applyProtection="1">
      <alignment horizontal="left" vertical="center" wrapText="1"/>
      <protection hidden="1"/>
    </xf>
    <xf numFmtId="0" fontId="7" fillId="5" borderId="13" xfId="0" applyFont="1" applyFill="1" applyBorder="1" applyAlignment="1" applyProtection="1">
      <alignment horizontal="left" vertical="center"/>
      <protection hidden="1"/>
    </xf>
    <xf numFmtId="164" fontId="3" fillId="0" borderId="14" xfId="1" applyNumberFormat="1" applyFont="1" applyFill="1" applyBorder="1" applyAlignment="1" applyProtection="1">
      <alignment vertical="center" wrapText="1"/>
      <protection locked="0"/>
    </xf>
    <xf numFmtId="0" fontId="13" fillId="5" borderId="0" xfId="0" applyFont="1" applyFill="1" applyBorder="1" applyAlignment="1" applyProtection="1">
      <alignment horizontal="left" vertical="center"/>
      <protection hidden="1"/>
    </xf>
    <xf numFmtId="0" fontId="13" fillId="5" borderId="13" xfId="0" applyFont="1" applyFill="1" applyBorder="1" applyAlignment="1" applyProtection="1">
      <alignment horizontal="left" vertical="center"/>
      <protection hidden="1"/>
    </xf>
    <xf numFmtId="43" fontId="0" fillId="0" borderId="0" xfId="1" applyFont="1" applyAlignment="1" applyProtection="1">
      <alignment vertical="center"/>
      <protection hidden="1"/>
    </xf>
    <xf numFmtId="0" fontId="14" fillId="5" borderId="13" xfId="0" applyFont="1" applyFill="1" applyBorder="1" applyAlignment="1" applyProtection="1">
      <alignment horizontal="left" vertical="center"/>
      <protection hidden="1"/>
    </xf>
    <xf numFmtId="0" fontId="7" fillId="5" borderId="8" xfId="0" applyFont="1" applyFill="1" applyBorder="1" applyAlignment="1" applyProtection="1">
      <alignment horizontal="left" vertical="center"/>
      <protection hidden="1"/>
    </xf>
    <xf numFmtId="43" fontId="3" fillId="0" borderId="8" xfId="1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164" fontId="3" fillId="0" borderId="9" xfId="1" applyNumberFormat="1" applyFont="1" applyFill="1" applyBorder="1" applyAlignment="1" applyProtection="1">
      <alignment vertical="center" wrapText="1"/>
      <protection locked="0"/>
    </xf>
    <xf numFmtId="0" fontId="6" fillId="5" borderId="4" xfId="0" applyFont="1" applyFill="1" applyBorder="1" applyAlignment="1" applyProtection="1">
      <alignment horizontal="left" vertical="center"/>
      <protection hidden="1"/>
    </xf>
    <xf numFmtId="0" fontId="3" fillId="0" borderId="13" xfId="0" applyFont="1" applyBorder="1" applyAlignment="1" applyProtection="1">
      <alignment vertical="center"/>
      <protection locked="0"/>
    </xf>
    <xf numFmtId="0" fontId="6" fillId="5" borderId="11" xfId="0" applyFont="1" applyFill="1" applyBorder="1" applyAlignment="1" applyProtection="1">
      <alignment horizontal="left" vertical="center"/>
      <protection hidden="1"/>
    </xf>
    <xf numFmtId="0" fontId="11" fillId="4" borderId="15" xfId="0" applyFont="1" applyFill="1" applyBorder="1" applyAlignment="1" applyProtection="1">
      <alignment horizontal="center" vertic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2505075</xdr:colOff>
          <xdr:row>10</xdr:row>
          <xdr:rowOff>200025</xdr:rowOff>
        </xdr:from>
        <xdr:to>
          <xdr:col>1</xdr:col>
          <xdr:colOff>3467100</xdr:colOff>
          <xdr:row>10</xdr:row>
          <xdr:rowOff>581025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Largo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2486025</xdr:colOff>
          <xdr:row>20</xdr:row>
          <xdr:rowOff>257175</xdr:rowOff>
        </xdr:from>
        <xdr:to>
          <xdr:col>1</xdr:col>
          <xdr:colOff>3467100</xdr:colOff>
          <xdr:row>20</xdr:row>
          <xdr:rowOff>571500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Corto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2486025</xdr:colOff>
          <xdr:row>31</xdr:row>
          <xdr:rowOff>247650</xdr:rowOff>
        </xdr:from>
        <xdr:to>
          <xdr:col>1</xdr:col>
          <xdr:colOff>3429000</xdr:colOff>
          <xdr:row>31</xdr:row>
          <xdr:rowOff>561975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Contabilidad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2486025</xdr:colOff>
          <xdr:row>40</xdr:row>
          <xdr:rowOff>161925</xdr:rowOff>
        </xdr:from>
        <xdr:to>
          <xdr:col>1</xdr:col>
          <xdr:colOff>3429000</xdr:colOff>
          <xdr:row>41</xdr:row>
          <xdr:rowOff>190500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2324100</xdr:colOff>
          <xdr:row>69</xdr:row>
          <xdr:rowOff>247650</xdr:rowOff>
        </xdr:from>
        <xdr:to>
          <xdr:col>1</xdr:col>
          <xdr:colOff>3295650</xdr:colOff>
          <xdr:row>70</xdr:row>
          <xdr:rowOff>190500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 y transferencias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28575</xdr:rowOff>
        </xdr:from>
        <xdr:to>
          <xdr:col>3</xdr:col>
          <xdr:colOff>1257300</xdr:colOff>
          <xdr:row>2</xdr:row>
          <xdr:rowOff>247650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Información General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2:BK86"/>
  <sheetViews>
    <sheetView showGridLines="0" tabSelected="1" zoomScale="70" zoomScaleNormal="70" workbookViewId="0">
      <selection activeCell="B2" sqref="B2:C2"/>
    </sheetView>
  </sheetViews>
  <sheetFormatPr baseColWidth="10" defaultRowHeight="15" outlineLevelCol="1" x14ac:dyDescent="0.25"/>
  <cols>
    <col min="1" max="1" width="11.42578125" style="23" customWidth="1" outlineLevel="1"/>
    <col min="2" max="2" width="55" style="23" customWidth="1"/>
    <col min="3" max="3" width="80.7109375" style="23" customWidth="1"/>
    <col min="4" max="4" width="91.85546875" style="23" bestFit="1" customWidth="1"/>
    <col min="5" max="5" width="76.5703125" style="23" customWidth="1"/>
    <col min="6" max="6" width="26.7109375" style="23" customWidth="1"/>
    <col min="7" max="8" width="44.7109375" style="23" bestFit="1" customWidth="1"/>
    <col min="9" max="9" width="54.42578125" style="23" bestFit="1" customWidth="1"/>
    <col min="10" max="10" width="31.85546875" style="23" customWidth="1"/>
    <col min="11" max="11" width="29.5703125" style="23" bestFit="1" customWidth="1"/>
    <col min="12" max="34" width="24.5703125" style="23" customWidth="1"/>
    <col min="35" max="35" width="19.85546875" style="23" bestFit="1" customWidth="1"/>
    <col min="36" max="36" width="19.85546875" style="23" customWidth="1"/>
    <col min="37" max="59" width="24.5703125" style="23" hidden="1" customWidth="1"/>
    <col min="60" max="61" width="19.85546875" style="23" hidden="1" customWidth="1"/>
    <col min="62" max="62" width="121.7109375" style="23" customWidth="1"/>
    <col min="63" max="63" width="0" style="23" hidden="1" customWidth="1"/>
    <col min="64" max="16384" width="11.42578125" style="23"/>
  </cols>
  <sheetData>
    <row r="2" spans="1:63" ht="21" x14ac:dyDescent="0.25">
      <c r="B2" s="80" t="s">
        <v>0</v>
      </c>
      <c r="C2" s="80"/>
      <c r="D2" s="24"/>
      <c r="E2" s="24"/>
      <c r="F2" s="24"/>
      <c r="G2" s="24"/>
      <c r="H2" s="24"/>
      <c r="I2" s="24"/>
      <c r="J2" s="24"/>
    </row>
    <row r="3" spans="1:63" ht="21" x14ac:dyDescent="0.25">
      <c r="B3" s="25" t="s">
        <v>1</v>
      </c>
      <c r="C3" s="26" t="s">
        <v>425</v>
      </c>
      <c r="D3" s="24"/>
      <c r="E3" s="24"/>
      <c r="F3" s="24"/>
      <c r="G3" s="24"/>
      <c r="H3" s="27"/>
      <c r="I3" s="24"/>
      <c r="J3" s="24"/>
    </row>
    <row r="4" spans="1:63" ht="21" x14ac:dyDescent="0.25">
      <c r="B4" s="25" t="s">
        <v>2</v>
      </c>
      <c r="C4" s="26" t="s">
        <v>439</v>
      </c>
      <c r="D4" s="24"/>
      <c r="E4" s="24"/>
      <c r="F4" s="24"/>
      <c r="G4" s="24"/>
      <c r="H4" s="27"/>
      <c r="I4" s="24"/>
      <c r="J4" s="24"/>
    </row>
    <row r="5" spans="1:63" ht="21" x14ac:dyDescent="0.25">
      <c r="B5" s="25" t="s">
        <v>3</v>
      </c>
      <c r="C5" s="26" t="s">
        <v>440</v>
      </c>
      <c r="D5" s="24"/>
      <c r="E5" s="24"/>
      <c r="F5" s="24"/>
      <c r="G5" s="24"/>
      <c r="H5" s="27"/>
      <c r="I5" s="24"/>
      <c r="J5" s="24"/>
    </row>
    <row r="6" spans="1:63" ht="51" customHeight="1" x14ac:dyDescent="0.25">
      <c r="B6" s="4" t="s">
        <v>77</v>
      </c>
      <c r="C6" s="26" t="s">
        <v>441</v>
      </c>
      <c r="D6" s="24"/>
      <c r="E6" s="24"/>
      <c r="F6" s="24"/>
      <c r="G6" s="24"/>
      <c r="H6" s="27"/>
      <c r="I6" s="24"/>
      <c r="J6" s="24"/>
    </row>
    <row r="8" spans="1:63" ht="93" x14ac:dyDescent="0.25">
      <c r="A8" s="28"/>
      <c r="B8" s="1" t="s">
        <v>159</v>
      </c>
      <c r="C8" s="1" t="s">
        <v>158</v>
      </c>
      <c r="D8" s="1" t="s">
        <v>4</v>
      </c>
      <c r="E8" s="1" t="s">
        <v>5</v>
      </c>
      <c r="F8" s="1" t="s">
        <v>80</v>
      </c>
      <c r="G8" s="1" t="s">
        <v>6</v>
      </c>
      <c r="H8" s="1" t="s">
        <v>164</v>
      </c>
      <c r="I8" s="1" t="s">
        <v>78</v>
      </c>
      <c r="J8" s="1" t="s">
        <v>370</v>
      </c>
      <c r="K8" s="1" t="s">
        <v>8</v>
      </c>
      <c r="L8" s="1" t="s">
        <v>371</v>
      </c>
      <c r="M8" s="1" t="s">
        <v>371</v>
      </c>
      <c r="N8" s="1" t="s">
        <v>371</v>
      </c>
      <c r="O8" s="1" t="s">
        <v>371</v>
      </c>
      <c r="P8" s="1" t="s">
        <v>371</v>
      </c>
      <c r="Q8" s="1" t="s">
        <v>372</v>
      </c>
      <c r="R8" s="1" t="s">
        <v>372</v>
      </c>
      <c r="S8" s="1" t="s">
        <v>372</v>
      </c>
      <c r="T8" s="1" t="s">
        <v>372</v>
      </c>
      <c r="U8" s="1" t="s">
        <v>372</v>
      </c>
      <c r="V8" s="1" t="s">
        <v>373</v>
      </c>
      <c r="W8" s="1" t="s">
        <v>373</v>
      </c>
      <c r="X8" s="1" t="s">
        <v>373</v>
      </c>
      <c r="Y8" s="1" t="s">
        <v>373</v>
      </c>
      <c r="Z8" s="1" t="s">
        <v>373</v>
      </c>
      <c r="AA8" s="1" t="s">
        <v>374</v>
      </c>
      <c r="AB8" s="1" t="s">
        <v>374</v>
      </c>
      <c r="AC8" s="1" t="s">
        <v>374</v>
      </c>
      <c r="AD8" s="1" t="s">
        <v>374</v>
      </c>
      <c r="AE8" s="1" t="s">
        <v>374</v>
      </c>
      <c r="AF8" s="1" t="s">
        <v>375</v>
      </c>
      <c r="AG8" s="1" t="s">
        <v>375</v>
      </c>
      <c r="AH8" s="1" t="s">
        <v>375</v>
      </c>
      <c r="AI8" s="1" t="s">
        <v>375</v>
      </c>
      <c r="AJ8" s="1" t="s">
        <v>375</v>
      </c>
      <c r="AK8" s="1" t="s">
        <v>371</v>
      </c>
      <c r="AL8" s="1" t="s">
        <v>371</v>
      </c>
      <c r="AM8" s="1" t="s">
        <v>371</v>
      </c>
      <c r="AN8" s="1" t="s">
        <v>371</v>
      </c>
      <c r="AO8" s="1" t="s">
        <v>371</v>
      </c>
      <c r="AP8" s="1" t="s">
        <v>372</v>
      </c>
      <c r="AQ8" s="1" t="s">
        <v>372</v>
      </c>
      <c r="AR8" s="1" t="s">
        <v>372</v>
      </c>
      <c r="AS8" s="1" t="s">
        <v>372</v>
      </c>
      <c r="AT8" s="1" t="s">
        <v>372</v>
      </c>
      <c r="AU8" s="1" t="s">
        <v>373</v>
      </c>
      <c r="AV8" s="1" t="s">
        <v>373</v>
      </c>
      <c r="AW8" s="1" t="s">
        <v>373</v>
      </c>
      <c r="AX8" s="1" t="s">
        <v>373</v>
      </c>
      <c r="AY8" s="1" t="s">
        <v>373</v>
      </c>
      <c r="AZ8" s="1" t="s">
        <v>374</v>
      </c>
      <c r="BA8" s="1" t="s">
        <v>374</v>
      </c>
      <c r="BB8" s="1" t="s">
        <v>374</v>
      </c>
      <c r="BC8" s="1" t="s">
        <v>374</v>
      </c>
      <c r="BD8" s="1" t="s">
        <v>374</v>
      </c>
      <c r="BE8" s="1" t="s">
        <v>375</v>
      </c>
      <c r="BF8" s="1" t="s">
        <v>375</v>
      </c>
      <c r="BG8" s="1" t="s">
        <v>375</v>
      </c>
      <c r="BH8" s="1" t="s">
        <v>375</v>
      </c>
      <c r="BI8" s="1" t="s">
        <v>375</v>
      </c>
      <c r="BJ8" s="21" t="s">
        <v>13</v>
      </c>
    </row>
    <row r="9" spans="1:63" ht="23.25" x14ac:dyDescent="0.25">
      <c r="A9" s="28"/>
      <c r="B9" s="2"/>
      <c r="C9" s="2"/>
      <c r="D9" s="2"/>
      <c r="E9" s="2"/>
      <c r="F9" s="2"/>
      <c r="G9" s="2"/>
      <c r="H9" s="2"/>
      <c r="I9" s="2"/>
      <c r="J9" s="2"/>
      <c r="K9" s="2"/>
      <c r="L9" s="2">
        <v>2016</v>
      </c>
      <c r="M9" s="2">
        <v>2016</v>
      </c>
      <c r="N9" s="2">
        <v>2016</v>
      </c>
      <c r="O9" s="2">
        <v>2016</v>
      </c>
      <c r="P9" s="2">
        <v>2016</v>
      </c>
      <c r="Q9" s="2">
        <v>2016</v>
      </c>
      <c r="R9" s="2">
        <v>2016</v>
      </c>
      <c r="S9" s="2">
        <v>2016</v>
      </c>
      <c r="T9" s="2">
        <v>2016</v>
      </c>
      <c r="U9" s="2">
        <v>2016</v>
      </c>
      <c r="V9" s="2">
        <v>2016</v>
      </c>
      <c r="W9" s="2">
        <v>2016</v>
      </c>
      <c r="X9" s="2">
        <v>2016</v>
      </c>
      <c r="Y9" s="2">
        <v>2016</v>
      </c>
      <c r="Z9" s="2">
        <v>2016</v>
      </c>
      <c r="AA9" s="2">
        <v>2016</v>
      </c>
      <c r="AB9" s="2">
        <v>2016</v>
      </c>
      <c r="AC9" s="2">
        <v>2016</v>
      </c>
      <c r="AD9" s="2">
        <v>2016</v>
      </c>
      <c r="AE9" s="2">
        <v>2016</v>
      </c>
      <c r="AF9" s="2">
        <v>2016</v>
      </c>
      <c r="AG9" s="2">
        <v>2016</v>
      </c>
      <c r="AH9" s="2">
        <v>2016</v>
      </c>
      <c r="AI9" s="2">
        <v>2016</v>
      </c>
      <c r="AJ9" s="2">
        <v>2016</v>
      </c>
      <c r="AK9" s="2">
        <v>2017</v>
      </c>
      <c r="AL9" s="2">
        <v>2017</v>
      </c>
      <c r="AM9" s="2">
        <v>2017</v>
      </c>
      <c r="AN9" s="2">
        <v>2017</v>
      </c>
      <c r="AO9" s="2">
        <v>2017</v>
      </c>
      <c r="AP9" s="2">
        <v>2017</v>
      </c>
      <c r="AQ9" s="2">
        <v>2017</v>
      </c>
      <c r="AR9" s="2">
        <v>2017</v>
      </c>
      <c r="AS9" s="2">
        <v>2017</v>
      </c>
      <c r="AT9" s="2">
        <v>2017</v>
      </c>
      <c r="AU9" s="2">
        <v>2017</v>
      </c>
      <c r="AV9" s="2">
        <v>2017</v>
      </c>
      <c r="AW9" s="2">
        <v>2017</v>
      </c>
      <c r="AX9" s="2">
        <v>2017</v>
      </c>
      <c r="AY9" s="2">
        <v>2017</v>
      </c>
      <c r="AZ9" s="2">
        <v>2017</v>
      </c>
      <c r="BA9" s="2">
        <v>2017</v>
      </c>
      <c r="BB9" s="2">
        <v>2017</v>
      </c>
      <c r="BC9" s="2">
        <v>2017</v>
      </c>
      <c r="BD9" s="2">
        <v>2017</v>
      </c>
      <c r="BE9" s="2">
        <v>2017</v>
      </c>
      <c r="BF9" s="2">
        <v>2017</v>
      </c>
      <c r="BG9" s="2">
        <v>2017</v>
      </c>
      <c r="BH9" s="2">
        <v>2017</v>
      </c>
      <c r="BI9" s="2">
        <v>2017</v>
      </c>
      <c r="BJ9" s="22"/>
    </row>
    <row r="10" spans="1:63" ht="23.25" x14ac:dyDescent="0.25">
      <c r="A10" s="28"/>
      <c r="B10" s="29"/>
      <c r="C10" s="29"/>
      <c r="D10" s="29"/>
      <c r="E10" s="30"/>
      <c r="F10" s="30"/>
      <c r="G10" s="29"/>
      <c r="H10" s="29"/>
      <c r="I10" s="30"/>
      <c r="J10" s="30"/>
      <c r="K10" s="30"/>
      <c r="L10" s="3" t="s">
        <v>14</v>
      </c>
      <c r="M10" s="3" t="s">
        <v>15</v>
      </c>
      <c r="N10" s="3" t="s">
        <v>16</v>
      </c>
      <c r="O10" s="3" t="s">
        <v>17</v>
      </c>
      <c r="P10" s="3" t="s">
        <v>168</v>
      </c>
      <c r="Q10" s="3" t="s">
        <v>14</v>
      </c>
      <c r="R10" s="3" t="s">
        <v>15</v>
      </c>
      <c r="S10" s="3" t="s">
        <v>16</v>
      </c>
      <c r="T10" s="3" t="s">
        <v>17</v>
      </c>
      <c r="U10" s="3" t="s">
        <v>168</v>
      </c>
      <c r="V10" s="3" t="s">
        <v>14</v>
      </c>
      <c r="W10" s="3" t="s">
        <v>15</v>
      </c>
      <c r="X10" s="3" t="s">
        <v>16</v>
      </c>
      <c r="Y10" s="3" t="s">
        <v>17</v>
      </c>
      <c r="Z10" s="3" t="s">
        <v>168</v>
      </c>
      <c r="AA10" s="3" t="s">
        <v>14</v>
      </c>
      <c r="AB10" s="3" t="s">
        <v>15</v>
      </c>
      <c r="AC10" s="3" t="s">
        <v>16</v>
      </c>
      <c r="AD10" s="3" t="s">
        <v>17</v>
      </c>
      <c r="AE10" s="3" t="s">
        <v>168</v>
      </c>
      <c r="AF10" s="3" t="s">
        <v>14</v>
      </c>
      <c r="AG10" s="3" t="s">
        <v>15</v>
      </c>
      <c r="AH10" s="3" t="s">
        <v>16</v>
      </c>
      <c r="AI10" s="3" t="s">
        <v>17</v>
      </c>
      <c r="AJ10" s="3" t="s">
        <v>168</v>
      </c>
      <c r="AK10" s="3" t="s">
        <v>14</v>
      </c>
      <c r="AL10" s="3" t="s">
        <v>15</v>
      </c>
      <c r="AM10" s="3" t="s">
        <v>16</v>
      </c>
      <c r="AN10" s="3" t="s">
        <v>17</v>
      </c>
      <c r="AO10" s="3" t="s">
        <v>168</v>
      </c>
      <c r="AP10" s="3" t="s">
        <v>14</v>
      </c>
      <c r="AQ10" s="3" t="s">
        <v>15</v>
      </c>
      <c r="AR10" s="3" t="s">
        <v>16</v>
      </c>
      <c r="AS10" s="3" t="s">
        <v>17</v>
      </c>
      <c r="AT10" s="3" t="s">
        <v>168</v>
      </c>
      <c r="AU10" s="3" t="s">
        <v>14</v>
      </c>
      <c r="AV10" s="3" t="s">
        <v>15</v>
      </c>
      <c r="AW10" s="3" t="s">
        <v>16</v>
      </c>
      <c r="AX10" s="3" t="s">
        <v>17</v>
      </c>
      <c r="AY10" s="3" t="s">
        <v>168</v>
      </c>
      <c r="AZ10" s="3" t="s">
        <v>14</v>
      </c>
      <c r="BA10" s="3" t="s">
        <v>15</v>
      </c>
      <c r="BB10" s="3" t="s">
        <v>16</v>
      </c>
      <c r="BC10" s="3" t="s">
        <v>17</v>
      </c>
      <c r="BD10" s="3" t="s">
        <v>168</v>
      </c>
      <c r="BE10" s="3" t="s">
        <v>14</v>
      </c>
      <c r="BF10" s="3" t="s">
        <v>15</v>
      </c>
      <c r="BG10" s="3" t="s">
        <v>16</v>
      </c>
      <c r="BH10" s="3" t="s">
        <v>17</v>
      </c>
      <c r="BI10" s="3" t="s">
        <v>168</v>
      </c>
      <c r="BJ10" s="31"/>
    </row>
    <row r="11" spans="1:63" ht="63" customHeight="1" x14ac:dyDescent="0.25">
      <c r="B11" s="7" t="s">
        <v>160</v>
      </c>
      <c r="C11" s="7" t="s">
        <v>378</v>
      </c>
      <c r="D11" s="32" t="s">
        <v>90</v>
      </c>
      <c r="E11" s="32" t="s">
        <v>134</v>
      </c>
      <c r="F11" s="32" t="s">
        <v>436</v>
      </c>
      <c r="G11" s="32" t="s">
        <v>150</v>
      </c>
      <c r="H11" s="32" t="s">
        <v>150</v>
      </c>
      <c r="I11" s="32" t="s">
        <v>437</v>
      </c>
      <c r="J11" s="33">
        <v>1350000000</v>
      </c>
      <c r="K11" s="32" t="s">
        <v>438</v>
      </c>
      <c r="L11" s="33">
        <v>1097076535.46</v>
      </c>
      <c r="M11" s="33">
        <v>1087093799.55</v>
      </c>
      <c r="N11" s="33">
        <v>1076685891.49</v>
      </c>
      <c r="O11" s="33">
        <v>1049295002.89</v>
      </c>
      <c r="P11" s="33">
        <v>1049295004.53</v>
      </c>
      <c r="Q11" s="33">
        <v>9574932.4100000001</v>
      </c>
      <c r="R11" s="33">
        <v>9982735.9100000001</v>
      </c>
      <c r="S11" s="33">
        <v>10407908.060000001</v>
      </c>
      <c r="T11" s="33">
        <v>27390888.600000001</v>
      </c>
      <c r="U11" s="33">
        <v>57356464.979999997</v>
      </c>
      <c r="V11" s="33">
        <v>11214563.65</v>
      </c>
      <c r="W11" s="33">
        <v>12652044.939999999</v>
      </c>
      <c r="X11" s="33">
        <v>13533131.84</v>
      </c>
      <c r="Y11" s="33">
        <v>15653936.630000001</v>
      </c>
      <c r="Z11" s="33">
        <v>53053677.060000002</v>
      </c>
      <c r="AA11" s="33">
        <v>0</v>
      </c>
      <c r="AB11" s="33">
        <v>0</v>
      </c>
      <c r="AC11" s="33">
        <v>0</v>
      </c>
      <c r="AD11" s="33">
        <v>0</v>
      </c>
      <c r="AE11" s="33">
        <v>0</v>
      </c>
      <c r="AF11" s="33">
        <v>0</v>
      </c>
      <c r="AG11" s="33">
        <v>0</v>
      </c>
      <c r="AH11" s="33">
        <v>0</v>
      </c>
      <c r="AI11" s="33">
        <v>0</v>
      </c>
      <c r="AJ11" s="33">
        <v>0</v>
      </c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4"/>
      <c r="BK11" s="35"/>
    </row>
    <row r="12" spans="1:63" ht="21" x14ac:dyDescent="0.25">
      <c r="B12" s="8"/>
      <c r="C12" s="8"/>
      <c r="D12" s="32" t="s">
        <v>102</v>
      </c>
      <c r="E12" s="32" t="s">
        <v>130</v>
      </c>
      <c r="F12" s="32" t="s">
        <v>448</v>
      </c>
      <c r="G12" s="32" t="s">
        <v>150</v>
      </c>
      <c r="H12" s="32" t="s">
        <v>150</v>
      </c>
      <c r="I12" s="32" t="s">
        <v>437</v>
      </c>
      <c r="J12" s="33">
        <v>65842628.469999999</v>
      </c>
      <c r="K12" s="32" t="s">
        <v>438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v>0</v>
      </c>
      <c r="AB12" s="33">
        <v>0</v>
      </c>
      <c r="AC12" s="33">
        <v>0</v>
      </c>
      <c r="AD12" s="33">
        <v>0</v>
      </c>
      <c r="AE12" s="33">
        <v>0</v>
      </c>
      <c r="AF12" s="33">
        <v>0</v>
      </c>
      <c r="AG12" s="33">
        <v>0</v>
      </c>
      <c r="AH12" s="33">
        <v>0</v>
      </c>
      <c r="AI12" s="33">
        <v>0</v>
      </c>
      <c r="AJ12" s="33">
        <v>0</v>
      </c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4" t="s">
        <v>454</v>
      </c>
      <c r="BK12" s="35"/>
    </row>
    <row r="13" spans="1:63" ht="42" x14ac:dyDescent="0.25">
      <c r="B13" s="8"/>
      <c r="C13" s="8"/>
      <c r="D13" s="32" t="s">
        <v>18</v>
      </c>
      <c r="E13" s="32" t="s">
        <v>130</v>
      </c>
      <c r="F13" s="32" t="s">
        <v>450</v>
      </c>
      <c r="G13" s="32" t="s">
        <v>150</v>
      </c>
      <c r="H13" s="32" t="s">
        <v>150</v>
      </c>
      <c r="I13" s="32" t="s">
        <v>451</v>
      </c>
      <c r="J13" s="33">
        <v>72395079</v>
      </c>
      <c r="K13" s="32" t="s">
        <v>438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0</v>
      </c>
      <c r="Z13" s="33">
        <v>0</v>
      </c>
      <c r="AA13" s="33">
        <v>0</v>
      </c>
      <c r="AB13" s="33">
        <v>0</v>
      </c>
      <c r="AC13" s="33">
        <v>0</v>
      </c>
      <c r="AD13" s="33">
        <v>0</v>
      </c>
      <c r="AE13" s="33">
        <v>0</v>
      </c>
      <c r="AF13" s="33">
        <v>0</v>
      </c>
      <c r="AG13" s="33">
        <v>0</v>
      </c>
      <c r="AH13" s="33">
        <v>0</v>
      </c>
      <c r="AI13" s="33">
        <v>0</v>
      </c>
      <c r="AJ13" s="33">
        <v>0</v>
      </c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4" t="s">
        <v>455</v>
      </c>
      <c r="BK13" s="35"/>
    </row>
    <row r="14" spans="1:63" ht="21" x14ac:dyDescent="0.25">
      <c r="B14" s="8"/>
      <c r="C14" s="8"/>
      <c r="D14" s="36" t="s">
        <v>151</v>
      </c>
      <c r="E14" s="36" t="s">
        <v>130</v>
      </c>
      <c r="F14" s="36" t="s">
        <v>452</v>
      </c>
      <c r="G14" s="36" t="s">
        <v>94</v>
      </c>
      <c r="H14" s="36" t="s">
        <v>150</v>
      </c>
      <c r="I14" s="36" t="s">
        <v>451</v>
      </c>
      <c r="J14" s="37">
        <v>2753060536</v>
      </c>
      <c r="K14" s="36" t="s">
        <v>438</v>
      </c>
      <c r="L14" s="37">
        <v>1712991293</v>
      </c>
      <c r="M14" s="37">
        <v>1689785977</v>
      </c>
      <c r="N14" s="37">
        <v>1666174196</v>
      </c>
      <c r="O14" s="37">
        <v>1642148681</v>
      </c>
      <c r="P14" s="37">
        <v>1642148681</v>
      </c>
      <c r="Q14" s="37">
        <v>22234245.609999999</v>
      </c>
      <c r="R14" s="37">
        <v>22614532.84</v>
      </c>
      <c r="S14" s="37">
        <v>23001324.390000001</v>
      </c>
      <c r="T14" s="37">
        <v>23394731.5</v>
      </c>
      <c r="U14" s="37">
        <v>91244834.340000004</v>
      </c>
      <c r="V14" s="37">
        <v>27664928.899999999</v>
      </c>
      <c r="W14" s="37">
        <v>27284641.66</v>
      </c>
      <c r="X14" s="37">
        <v>26897850.120000001</v>
      </c>
      <c r="Y14" s="37">
        <v>26504443.010000002</v>
      </c>
      <c r="Z14" s="37">
        <v>108351863.7</v>
      </c>
      <c r="AA14" s="37">
        <v>0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7">
        <v>0</v>
      </c>
      <c r="AJ14" s="37">
        <v>0</v>
      </c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8" t="s">
        <v>453</v>
      </c>
      <c r="BK14" s="35"/>
    </row>
    <row r="15" spans="1:63" ht="21" x14ac:dyDescent="0.25">
      <c r="B15" s="8"/>
      <c r="C15" s="8"/>
      <c r="D15" s="36"/>
      <c r="E15" s="36"/>
      <c r="F15" s="36"/>
      <c r="G15" s="36"/>
      <c r="H15" s="36"/>
      <c r="I15" s="36"/>
      <c r="J15" s="37"/>
      <c r="K15" s="36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8"/>
      <c r="BK15" s="35"/>
    </row>
    <row r="16" spans="1:63" ht="21" x14ac:dyDescent="0.25">
      <c r="B16" s="8"/>
      <c r="C16" s="8"/>
      <c r="D16" s="36"/>
      <c r="E16" s="36"/>
      <c r="F16" s="36"/>
      <c r="G16" s="36"/>
      <c r="H16" s="36"/>
      <c r="I16" s="36"/>
      <c r="J16" s="37"/>
      <c r="K16" s="36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8"/>
      <c r="BK16" s="35"/>
    </row>
    <row r="17" spans="2:63" ht="21" x14ac:dyDescent="0.25">
      <c r="B17" s="8"/>
      <c r="C17" s="8"/>
      <c r="D17" s="36"/>
      <c r="E17" s="36"/>
      <c r="F17" s="36"/>
      <c r="G17" s="36"/>
      <c r="H17" s="36"/>
      <c r="I17" s="36"/>
      <c r="J17" s="37"/>
      <c r="K17" s="36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8"/>
      <c r="BK17" s="35"/>
    </row>
    <row r="18" spans="2:63" ht="21" x14ac:dyDescent="0.25">
      <c r="B18" s="8"/>
      <c r="C18" s="8"/>
      <c r="D18" s="36"/>
      <c r="E18" s="36"/>
      <c r="F18" s="36"/>
      <c r="G18" s="36"/>
      <c r="H18" s="36"/>
      <c r="I18" s="36"/>
      <c r="J18" s="37"/>
      <c r="K18" s="36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8"/>
      <c r="BK18" s="35"/>
    </row>
    <row r="19" spans="2:63" ht="21" x14ac:dyDescent="0.25">
      <c r="B19" s="8"/>
      <c r="C19" s="8"/>
      <c r="D19" s="36"/>
      <c r="E19" s="36"/>
      <c r="F19" s="36"/>
      <c r="G19" s="36"/>
      <c r="H19" s="36"/>
      <c r="I19" s="36"/>
      <c r="J19" s="37"/>
      <c r="K19" s="36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8"/>
      <c r="BK19" s="35"/>
    </row>
    <row r="20" spans="2:63" ht="21.75" thickBot="1" x14ac:dyDescent="0.3">
      <c r="B20" s="8"/>
      <c r="C20" s="8"/>
      <c r="D20" s="39"/>
      <c r="E20" s="39"/>
      <c r="F20" s="39"/>
      <c r="G20" s="39"/>
      <c r="H20" s="39"/>
      <c r="I20" s="39"/>
      <c r="J20" s="40"/>
      <c r="K20" s="39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1"/>
      <c r="BK20" s="35"/>
    </row>
    <row r="21" spans="2:63" ht="63" customHeight="1" x14ac:dyDescent="0.25">
      <c r="B21" s="9" t="s">
        <v>160</v>
      </c>
      <c r="C21" s="9" t="s">
        <v>379</v>
      </c>
      <c r="D21" s="42"/>
      <c r="E21" s="32"/>
      <c r="F21" s="32"/>
      <c r="G21" s="32"/>
      <c r="H21" s="32"/>
      <c r="I21" s="32"/>
      <c r="J21" s="43"/>
      <c r="K21" s="32"/>
      <c r="L21" s="43"/>
      <c r="M21" s="32"/>
      <c r="N21" s="43"/>
      <c r="O21" s="43"/>
      <c r="P21" s="43"/>
      <c r="Q21" s="32"/>
      <c r="R21" s="32"/>
      <c r="S21" s="32"/>
      <c r="T21" s="32"/>
      <c r="U21" s="32"/>
      <c r="V21" s="32"/>
      <c r="W21" s="32"/>
      <c r="X21" s="32"/>
      <c r="Y21" s="32"/>
      <c r="Z21" s="43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4"/>
      <c r="BK21" s="35"/>
    </row>
    <row r="22" spans="2:63" ht="21" x14ac:dyDescent="0.25">
      <c r="B22" s="8"/>
      <c r="C22" s="8"/>
      <c r="D22" s="42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8"/>
      <c r="BK22" s="35"/>
    </row>
    <row r="23" spans="2:63" ht="21" x14ac:dyDescent="0.25">
      <c r="B23" s="8"/>
      <c r="C23" s="8"/>
      <c r="D23" s="42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8"/>
      <c r="BK23" s="35"/>
    </row>
    <row r="24" spans="2:63" ht="21" x14ac:dyDescent="0.25">
      <c r="B24" s="8"/>
      <c r="C24" s="8"/>
      <c r="D24" s="42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8"/>
      <c r="BK24" s="35"/>
    </row>
    <row r="25" spans="2:63" ht="21" x14ac:dyDescent="0.25">
      <c r="B25" s="8"/>
      <c r="C25" s="8"/>
      <c r="D25" s="42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44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8"/>
      <c r="BK25" s="35"/>
    </row>
    <row r="26" spans="2:63" ht="21" x14ac:dyDescent="0.25">
      <c r="B26" s="8"/>
      <c r="C26" s="8"/>
      <c r="D26" s="42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8"/>
      <c r="BK26" s="35"/>
    </row>
    <row r="27" spans="2:63" ht="21" x14ac:dyDescent="0.25">
      <c r="B27" s="8"/>
      <c r="C27" s="8"/>
      <c r="D27" s="42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8"/>
      <c r="BK27" s="35"/>
    </row>
    <row r="28" spans="2:63" ht="21" x14ac:dyDescent="0.25">
      <c r="B28" s="8"/>
      <c r="C28" s="8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8"/>
      <c r="BK28" s="35"/>
    </row>
    <row r="29" spans="2:63" ht="21" x14ac:dyDescent="0.25">
      <c r="B29" s="8"/>
      <c r="C29" s="8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8"/>
      <c r="BK29" s="35"/>
    </row>
    <row r="30" spans="2:63" ht="21" x14ac:dyDescent="0.25">
      <c r="B30" s="8"/>
      <c r="C30" s="8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8"/>
      <c r="BK30" s="35"/>
    </row>
    <row r="31" spans="2:63" ht="21.75" thickBot="1" x14ac:dyDescent="0.3">
      <c r="B31" s="10"/>
      <c r="C31" s="10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8"/>
      <c r="BK31" s="35">
        <v>1</v>
      </c>
    </row>
    <row r="32" spans="2:63" ht="57" customHeight="1" x14ac:dyDescent="0.25">
      <c r="B32" s="9" t="s">
        <v>161</v>
      </c>
      <c r="C32" s="9" t="s">
        <v>380</v>
      </c>
      <c r="D32" s="45" t="s">
        <v>301</v>
      </c>
      <c r="E32" s="46" t="s">
        <v>20</v>
      </c>
      <c r="F32" s="47"/>
      <c r="G32" s="47"/>
      <c r="H32" s="47"/>
      <c r="I32" s="47"/>
      <c r="J32" s="47"/>
      <c r="K32" s="47"/>
      <c r="L32" s="48">
        <v>43595934.939999998</v>
      </c>
      <c r="M32" s="48">
        <v>-11900622.359999999</v>
      </c>
      <c r="N32" s="48">
        <v>-19420403.969999999</v>
      </c>
      <c r="O32" s="48">
        <v>-2607551.91</v>
      </c>
      <c r="P32" s="48">
        <v>9667356.6999999993</v>
      </c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/>
      <c r="AL32" s="49"/>
      <c r="AM32" s="49"/>
      <c r="AN32" s="49"/>
      <c r="AO32" s="49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50"/>
      <c r="BK32" s="35">
        <v>0</v>
      </c>
    </row>
    <row r="33" spans="2:63" ht="21" x14ac:dyDescent="0.25">
      <c r="B33" s="8"/>
      <c r="C33" s="8"/>
      <c r="D33" s="51"/>
      <c r="E33" s="52" t="s">
        <v>21</v>
      </c>
      <c r="F33" s="53"/>
      <c r="G33" s="53"/>
      <c r="H33" s="53"/>
      <c r="I33" s="53"/>
      <c r="J33" s="53"/>
      <c r="K33" s="53"/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5"/>
      <c r="AL33" s="55"/>
      <c r="AM33" s="55"/>
      <c r="AN33" s="55"/>
      <c r="AO33" s="55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6"/>
      <c r="BK33" s="35">
        <v>0</v>
      </c>
    </row>
    <row r="34" spans="2:63" ht="21" x14ac:dyDescent="0.25">
      <c r="B34" s="8"/>
      <c r="C34" s="8"/>
      <c r="D34" s="57"/>
      <c r="E34" s="52" t="s">
        <v>22</v>
      </c>
      <c r="F34" s="53"/>
      <c r="G34" s="53"/>
      <c r="H34" s="53"/>
      <c r="I34" s="53"/>
      <c r="J34" s="53"/>
      <c r="K34" s="53"/>
      <c r="L34" s="54">
        <v>306023.28999999998</v>
      </c>
      <c r="M34" s="54">
        <v>287769.21000000002</v>
      </c>
      <c r="N34" s="54">
        <v>432064.91</v>
      </c>
      <c r="O34" s="54">
        <v>322574.03999999998</v>
      </c>
      <c r="P34" s="54">
        <v>1348431.45</v>
      </c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5"/>
      <c r="AL34" s="55"/>
      <c r="AM34" s="55"/>
      <c r="AN34" s="55"/>
      <c r="AO34" s="55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6"/>
      <c r="BK34" s="35">
        <v>0</v>
      </c>
    </row>
    <row r="35" spans="2:63" ht="21" x14ac:dyDescent="0.25">
      <c r="B35" s="8"/>
      <c r="C35" s="8"/>
      <c r="D35" s="58" t="s">
        <v>302</v>
      </c>
      <c r="E35" s="52" t="s">
        <v>23</v>
      </c>
      <c r="F35" s="53"/>
      <c r="G35" s="53"/>
      <c r="H35" s="53"/>
      <c r="I35" s="53"/>
      <c r="J35" s="53"/>
      <c r="K35" s="53"/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5"/>
      <c r="AL35" s="55"/>
      <c r="AM35" s="55"/>
      <c r="AN35" s="55"/>
      <c r="AO35" s="55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6"/>
      <c r="BK35" s="35">
        <v>0</v>
      </c>
    </row>
    <row r="36" spans="2:63" ht="21" x14ac:dyDescent="0.25">
      <c r="B36" s="8"/>
      <c r="C36" s="8"/>
      <c r="D36" s="51"/>
      <c r="E36" s="52" t="s">
        <v>24</v>
      </c>
      <c r="F36" s="53"/>
      <c r="G36" s="53"/>
      <c r="H36" s="53"/>
      <c r="I36" s="53"/>
      <c r="J36" s="53"/>
      <c r="K36" s="53"/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5"/>
      <c r="AL36" s="55"/>
      <c r="AM36" s="55"/>
      <c r="AN36" s="55"/>
      <c r="AO36" s="55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6"/>
      <c r="BK36" s="35">
        <v>0</v>
      </c>
    </row>
    <row r="37" spans="2:63" ht="21" x14ac:dyDescent="0.25">
      <c r="B37" s="8"/>
      <c r="C37" s="8"/>
      <c r="D37" s="57"/>
      <c r="E37" s="52" t="s">
        <v>25</v>
      </c>
      <c r="F37" s="53"/>
      <c r="G37" s="53"/>
      <c r="H37" s="53"/>
      <c r="I37" s="53"/>
      <c r="J37" s="53"/>
      <c r="K37" s="53"/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5"/>
      <c r="AL37" s="55"/>
      <c r="AM37" s="55"/>
      <c r="AN37" s="55"/>
      <c r="AO37" s="55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6"/>
      <c r="BK37" s="35">
        <v>0</v>
      </c>
    </row>
    <row r="38" spans="2:63" ht="21" x14ac:dyDescent="0.25">
      <c r="B38" s="8"/>
      <c r="C38" s="8"/>
      <c r="D38" s="59" t="s">
        <v>303</v>
      </c>
      <c r="E38" s="52" t="s">
        <v>26</v>
      </c>
      <c r="F38" s="53"/>
      <c r="G38" s="53"/>
      <c r="H38" s="53"/>
      <c r="I38" s="53"/>
      <c r="J38" s="53"/>
      <c r="K38" s="53"/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5"/>
      <c r="AL38" s="55"/>
      <c r="AM38" s="55"/>
      <c r="AN38" s="55"/>
      <c r="AO38" s="55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6"/>
      <c r="BK38" s="35"/>
    </row>
    <row r="39" spans="2:63" ht="21" x14ac:dyDescent="0.25">
      <c r="B39" s="8"/>
      <c r="C39" s="8"/>
      <c r="D39" s="58" t="s">
        <v>304</v>
      </c>
      <c r="E39" s="60" t="s">
        <v>27</v>
      </c>
      <c r="F39" s="53"/>
      <c r="G39" s="53"/>
      <c r="H39" s="53"/>
      <c r="I39" s="53"/>
      <c r="J39" s="53"/>
      <c r="K39" s="53"/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5"/>
      <c r="AL39" s="55"/>
      <c r="AM39" s="55"/>
      <c r="AN39" s="55"/>
      <c r="AO39" s="55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6"/>
      <c r="BK39" s="35">
        <v>0</v>
      </c>
    </row>
    <row r="40" spans="2:63" ht="42.75" thickBot="1" x14ac:dyDescent="0.3">
      <c r="B40" s="10"/>
      <c r="C40" s="10"/>
      <c r="D40" s="61" t="s">
        <v>305</v>
      </c>
      <c r="E40" s="61" t="s">
        <v>305</v>
      </c>
      <c r="F40" s="62"/>
      <c r="G40" s="62"/>
      <c r="H40" s="62"/>
      <c r="I40" s="62"/>
      <c r="J40" s="62"/>
      <c r="K40" s="62"/>
      <c r="L40" s="63">
        <v>24214310.329999998</v>
      </c>
      <c r="M40" s="63">
        <v>-9819883.1400000006</v>
      </c>
      <c r="N40" s="63">
        <v>31862862.670000002</v>
      </c>
      <c r="O40" s="63">
        <v>1970132.42</v>
      </c>
      <c r="P40" s="63">
        <v>48227422.280000001</v>
      </c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4"/>
      <c r="AL40" s="64"/>
      <c r="AM40" s="64"/>
      <c r="AN40" s="64"/>
      <c r="AO40" s="64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5" t="s">
        <v>456</v>
      </c>
      <c r="BK40" s="35">
        <v>0</v>
      </c>
    </row>
    <row r="41" spans="2:63" ht="21" x14ac:dyDescent="0.25">
      <c r="B41" s="9" t="s">
        <v>162</v>
      </c>
      <c r="C41" s="9" t="s">
        <v>28</v>
      </c>
      <c r="D41" s="51" t="s">
        <v>29</v>
      </c>
      <c r="E41" s="66" t="s">
        <v>30</v>
      </c>
      <c r="F41" s="57"/>
      <c r="G41" s="47"/>
      <c r="H41" s="67"/>
      <c r="I41" s="67"/>
      <c r="J41" s="67"/>
      <c r="K41" s="67"/>
      <c r="L41" s="48">
        <v>1288152407.23</v>
      </c>
      <c r="M41" s="48">
        <v>504562802.56999999</v>
      </c>
      <c r="N41" s="48">
        <v>462743111.75999999</v>
      </c>
      <c r="O41" s="48">
        <v>477544582.77999997</v>
      </c>
      <c r="P41" s="48">
        <v>2733002904.3400002</v>
      </c>
      <c r="Q41" s="4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49"/>
      <c r="AL41" s="49"/>
      <c r="AM41" s="49"/>
      <c r="AN41" s="49"/>
      <c r="AO41" s="49"/>
      <c r="AP41" s="4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8"/>
      <c r="BK41" s="35">
        <v>0</v>
      </c>
    </row>
    <row r="42" spans="2:63" ht="21" x14ac:dyDescent="0.25">
      <c r="B42" s="8"/>
      <c r="C42" s="8"/>
      <c r="D42" s="69"/>
      <c r="E42" s="52" t="s">
        <v>31</v>
      </c>
      <c r="F42" s="59"/>
      <c r="G42" s="53"/>
      <c r="H42" s="53"/>
      <c r="I42" s="53"/>
      <c r="J42" s="53"/>
      <c r="K42" s="53"/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5"/>
      <c r="AL42" s="55"/>
      <c r="AM42" s="55"/>
      <c r="AN42" s="55"/>
      <c r="AO42" s="55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6"/>
      <c r="BK42" s="35">
        <v>0</v>
      </c>
    </row>
    <row r="43" spans="2:63" ht="21" x14ac:dyDescent="0.25">
      <c r="B43" s="8"/>
      <c r="C43" s="8"/>
      <c r="D43" s="69"/>
      <c r="E43" s="52" t="s">
        <v>32</v>
      </c>
      <c r="F43" s="59"/>
      <c r="G43" s="53"/>
      <c r="H43" s="53"/>
      <c r="I43" s="53"/>
      <c r="J43" s="53"/>
      <c r="K43" s="53"/>
      <c r="L43" s="54">
        <v>96479.4</v>
      </c>
      <c r="M43" s="54">
        <v>25848.080000000002</v>
      </c>
      <c r="N43" s="54">
        <v>-122327.48</v>
      </c>
      <c r="O43" s="54">
        <v>0</v>
      </c>
      <c r="P43" s="54">
        <v>0</v>
      </c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5"/>
      <c r="AL43" s="55"/>
      <c r="AM43" s="55"/>
      <c r="AN43" s="55"/>
      <c r="AO43" s="55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6"/>
      <c r="BK43" s="35">
        <v>0</v>
      </c>
    </row>
    <row r="44" spans="2:63" ht="21" x14ac:dyDescent="0.25">
      <c r="B44" s="8"/>
      <c r="C44" s="8"/>
      <c r="D44" s="69"/>
      <c r="E44" s="52" t="s">
        <v>33</v>
      </c>
      <c r="F44" s="59"/>
      <c r="G44" s="53"/>
      <c r="H44" s="53"/>
      <c r="I44" s="53"/>
      <c r="J44" s="53"/>
      <c r="K44" s="53"/>
      <c r="L44" s="54">
        <v>423434666.92000002</v>
      </c>
      <c r="M44" s="54">
        <v>249255957.59</v>
      </c>
      <c r="N44" s="54">
        <v>232552140.18000001</v>
      </c>
      <c r="O44" s="54">
        <v>291283504.88</v>
      </c>
      <c r="P44" s="54">
        <v>1196526269.5699999</v>
      </c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5"/>
      <c r="AL44" s="55"/>
      <c r="AM44" s="55"/>
      <c r="AN44" s="55"/>
      <c r="AO44" s="55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6"/>
      <c r="BK44" s="35">
        <v>0</v>
      </c>
    </row>
    <row r="45" spans="2:63" ht="21" x14ac:dyDescent="0.25">
      <c r="B45" s="8"/>
      <c r="C45" s="8"/>
      <c r="D45" s="69"/>
      <c r="E45" s="52" t="s">
        <v>34</v>
      </c>
      <c r="F45" s="59"/>
      <c r="G45" s="53"/>
      <c r="H45" s="53"/>
      <c r="I45" s="53"/>
      <c r="J45" s="53"/>
      <c r="K45" s="53"/>
      <c r="L45" s="54">
        <v>40911715.039999999</v>
      </c>
      <c r="M45" s="54">
        <v>55094540.979999997</v>
      </c>
      <c r="N45" s="54">
        <v>78233505.659999996</v>
      </c>
      <c r="O45" s="54">
        <v>91948691.670000002</v>
      </c>
      <c r="P45" s="54">
        <v>266188453.34999999</v>
      </c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5"/>
      <c r="AL45" s="55"/>
      <c r="AM45" s="55"/>
      <c r="AN45" s="55"/>
      <c r="AO45" s="55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6"/>
      <c r="BK45" s="35">
        <v>0</v>
      </c>
    </row>
    <row r="46" spans="2:63" ht="63" x14ac:dyDescent="0.25">
      <c r="B46" s="8"/>
      <c r="C46" s="8"/>
      <c r="D46" s="69"/>
      <c r="E46" s="52" t="s">
        <v>35</v>
      </c>
      <c r="F46" s="59"/>
      <c r="G46" s="53"/>
      <c r="H46" s="53"/>
      <c r="I46" s="53"/>
      <c r="J46" s="53"/>
      <c r="K46" s="53"/>
      <c r="L46" s="54">
        <v>164759899.75999999</v>
      </c>
      <c r="M46" s="54">
        <v>202938554.59</v>
      </c>
      <c r="N46" s="54">
        <v>179122737.63999999</v>
      </c>
      <c r="O46" s="54">
        <v>225363183.00999999</v>
      </c>
      <c r="P46" s="54">
        <v>772184375</v>
      </c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5"/>
      <c r="AL46" s="55"/>
      <c r="AM46" s="55"/>
      <c r="AN46" s="55"/>
      <c r="AO46" s="55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6" t="s">
        <v>447</v>
      </c>
      <c r="BK46" s="35">
        <v>0</v>
      </c>
    </row>
    <row r="47" spans="2:63" ht="21" x14ac:dyDescent="0.25">
      <c r="B47" s="8"/>
      <c r="C47" s="8"/>
      <c r="D47" s="70"/>
      <c r="E47" s="52" t="s">
        <v>36</v>
      </c>
      <c r="F47" s="59"/>
      <c r="G47" s="53"/>
      <c r="H47" s="53"/>
      <c r="I47" s="53"/>
      <c r="J47" s="53"/>
      <c r="K47" s="53"/>
      <c r="L47" s="54">
        <v>175948.91</v>
      </c>
      <c r="M47" s="54">
        <v>64029.77</v>
      </c>
      <c r="N47" s="54">
        <v>46289.42</v>
      </c>
      <c r="O47" s="54">
        <v>34749.660000000003</v>
      </c>
      <c r="P47" s="54">
        <v>321017.76</v>
      </c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5"/>
      <c r="AL47" s="55"/>
      <c r="AM47" s="55"/>
      <c r="AN47" s="55"/>
      <c r="AO47" s="55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6"/>
      <c r="BK47" s="35">
        <v>0</v>
      </c>
    </row>
    <row r="48" spans="2:63" ht="63" x14ac:dyDescent="0.25">
      <c r="B48" s="8"/>
      <c r="C48" s="8"/>
      <c r="D48" s="58" t="s">
        <v>37</v>
      </c>
      <c r="E48" s="52" t="s">
        <v>38</v>
      </c>
      <c r="F48" s="59"/>
      <c r="G48" s="53"/>
      <c r="H48" s="53"/>
      <c r="I48" s="53"/>
      <c r="J48" s="53"/>
      <c r="K48" s="53"/>
      <c r="L48" s="54">
        <v>2090892816</v>
      </c>
      <c r="M48" s="54">
        <v>2492155234</v>
      </c>
      <c r="N48" s="54">
        <v>2162635723</v>
      </c>
      <c r="O48" s="54">
        <v>1803203112.95</v>
      </c>
      <c r="P48" s="54">
        <v>8548886885.9499998</v>
      </c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5"/>
      <c r="AL48" s="55"/>
      <c r="AM48" s="55"/>
      <c r="AN48" s="55"/>
      <c r="AO48" s="55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6" t="s">
        <v>442</v>
      </c>
      <c r="BK48" s="35">
        <v>0</v>
      </c>
    </row>
    <row r="49" spans="2:63" ht="21" x14ac:dyDescent="0.25">
      <c r="B49" s="8"/>
      <c r="C49" s="8"/>
      <c r="D49" s="69"/>
      <c r="E49" s="52" t="s">
        <v>39</v>
      </c>
      <c r="F49" s="59"/>
      <c r="G49" s="53"/>
      <c r="H49" s="53"/>
      <c r="I49" s="53"/>
      <c r="J49" s="53"/>
      <c r="K49" s="53"/>
      <c r="L49" s="54">
        <v>137617715</v>
      </c>
      <c r="M49" s="54">
        <v>159803479</v>
      </c>
      <c r="N49" s="54">
        <v>147867256</v>
      </c>
      <c r="O49" s="54">
        <v>139020206</v>
      </c>
      <c r="P49" s="54">
        <v>584308656</v>
      </c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5"/>
      <c r="AL49" s="55"/>
      <c r="AM49" s="55"/>
      <c r="AN49" s="55"/>
      <c r="AO49" s="55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6"/>
      <c r="BK49" s="35">
        <v>0</v>
      </c>
    </row>
    <row r="50" spans="2:63" ht="21" x14ac:dyDescent="0.25">
      <c r="B50" s="8"/>
      <c r="C50" s="8"/>
      <c r="D50" s="69"/>
      <c r="E50" s="52" t="s">
        <v>40</v>
      </c>
      <c r="F50" s="59"/>
      <c r="G50" s="53"/>
      <c r="H50" s="53"/>
      <c r="I50" s="53"/>
      <c r="J50" s="53"/>
      <c r="K50" s="53"/>
      <c r="L50" s="54">
        <v>97086619</v>
      </c>
      <c r="M50" s="54">
        <v>132138209</v>
      </c>
      <c r="N50" s="54">
        <v>130084184</v>
      </c>
      <c r="O50" s="54">
        <v>125381890</v>
      </c>
      <c r="P50" s="54">
        <v>484690902</v>
      </c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5"/>
      <c r="AL50" s="55"/>
      <c r="AM50" s="55"/>
      <c r="AN50" s="55"/>
      <c r="AO50" s="55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6"/>
      <c r="BK50" s="35">
        <v>0</v>
      </c>
    </row>
    <row r="51" spans="2:63" ht="21" x14ac:dyDescent="0.25">
      <c r="B51" s="8"/>
      <c r="C51" s="8"/>
      <c r="D51" s="69"/>
      <c r="E51" s="52" t="s">
        <v>41</v>
      </c>
      <c r="F51" s="59"/>
      <c r="G51" s="53"/>
      <c r="H51" s="53"/>
      <c r="I51" s="53"/>
      <c r="J51" s="53"/>
      <c r="K51" s="53"/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5"/>
      <c r="AL51" s="55"/>
      <c r="AM51" s="55"/>
      <c r="AN51" s="55"/>
      <c r="AO51" s="55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6"/>
      <c r="BK51" s="35">
        <v>0</v>
      </c>
    </row>
    <row r="52" spans="2:63" ht="21" x14ac:dyDescent="0.25">
      <c r="B52" s="8"/>
      <c r="C52" s="8"/>
      <c r="D52" s="69"/>
      <c r="E52" s="52" t="s">
        <v>42</v>
      </c>
      <c r="F52" s="59"/>
      <c r="G52" s="53"/>
      <c r="H52" s="53"/>
      <c r="I52" s="53"/>
      <c r="J52" s="53"/>
      <c r="K52" s="53"/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5"/>
      <c r="AL52" s="55"/>
      <c r="AM52" s="55"/>
      <c r="AN52" s="55"/>
      <c r="AO52" s="55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6"/>
      <c r="BK52" s="35">
        <v>0</v>
      </c>
    </row>
    <row r="53" spans="2:63" ht="21" x14ac:dyDescent="0.25">
      <c r="B53" s="8"/>
      <c r="C53" s="8"/>
      <c r="D53" s="69"/>
      <c r="E53" s="52" t="s">
        <v>43</v>
      </c>
      <c r="F53" s="59"/>
      <c r="G53" s="53"/>
      <c r="H53" s="53"/>
      <c r="I53" s="53"/>
      <c r="J53" s="53"/>
      <c r="K53" s="53"/>
      <c r="L53" s="54">
        <v>50146554</v>
      </c>
      <c r="M53" s="54">
        <v>49163153</v>
      </c>
      <c r="N53" s="54">
        <v>52613640</v>
      </c>
      <c r="O53" s="54">
        <v>54598764</v>
      </c>
      <c r="P53" s="54">
        <v>206522111</v>
      </c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5"/>
      <c r="AL53" s="55"/>
      <c r="AM53" s="55"/>
      <c r="AN53" s="55"/>
      <c r="AO53" s="55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6"/>
      <c r="BK53" s="35">
        <v>0</v>
      </c>
    </row>
    <row r="54" spans="2:63" ht="21" x14ac:dyDescent="0.25">
      <c r="B54" s="8"/>
      <c r="C54" s="8"/>
      <c r="D54" s="69"/>
      <c r="E54" s="52" t="s">
        <v>44</v>
      </c>
      <c r="F54" s="59"/>
      <c r="G54" s="53"/>
      <c r="H54" s="53"/>
      <c r="I54" s="53"/>
      <c r="J54" s="53"/>
      <c r="K54" s="53"/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5"/>
      <c r="AL54" s="55"/>
      <c r="AM54" s="55"/>
      <c r="AN54" s="55"/>
      <c r="AO54" s="55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6"/>
      <c r="BK54" s="35">
        <v>0</v>
      </c>
    </row>
    <row r="55" spans="2:63" ht="21" x14ac:dyDescent="0.25">
      <c r="B55" s="8"/>
      <c r="C55" s="8"/>
      <c r="D55" s="69"/>
      <c r="E55" s="52" t="s">
        <v>45</v>
      </c>
      <c r="F55" s="59"/>
      <c r="G55" s="53"/>
      <c r="H55" s="53"/>
      <c r="I55" s="53"/>
      <c r="J55" s="53"/>
      <c r="K55" s="53"/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5"/>
      <c r="AL55" s="55"/>
      <c r="AM55" s="55"/>
      <c r="AN55" s="55"/>
      <c r="AO55" s="55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6"/>
      <c r="BK55" s="35">
        <v>0</v>
      </c>
    </row>
    <row r="56" spans="2:63" ht="63" x14ac:dyDescent="0.25">
      <c r="B56" s="8"/>
      <c r="C56" s="8"/>
      <c r="D56" s="69"/>
      <c r="E56" s="52" t="s">
        <v>46</v>
      </c>
      <c r="F56" s="59"/>
      <c r="G56" s="53"/>
      <c r="H56" s="53"/>
      <c r="I56" s="53"/>
      <c r="J56" s="53"/>
      <c r="K56" s="53"/>
      <c r="L56" s="54">
        <v>132867308</v>
      </c>
      <c r="M56" s="54">
        <v>140762847</v>
      </c>
      <c r="N56" s="54">
        <v>141836742</v>
      </c>
      <c r="O56" s="54">
        <v>144593599</v>
      </c>
      <c r="P56" s="54">
        <v>560060496</v>
      </c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5"/>
      <c r="AL56" s="55"/>
      <c r="AM56" s="55"/>
      <c r="AN56" s="55"/>
      <c r="AO56" s="55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6" t="s">
        <v>443</v>
      </c>
      <c r="BK56" s="35">
        <v>0</v>
      </c>
    </row>
    <row r="57" spans="2:63" ht="21" x14ac:dyDescent="0.25">
      <c r="B57" s="8"/>
      <c r="C57" s="8"/>
      <c r="D57" s="69"/>
      <c r="E57" s="52" t="s">
        <v>47</v>
      </c>
      <c r="F57" s="59"/>
      <c r="G57" s="53"/>
      <c r="H57" s="53"/>
      <c r="I57" s="53"/>
      <c r="J57" s="53"/>
      <c r="K57" s="53"/>
      <c r="L57" s="54">
        <v>501304897</v>
      </c>
      <c r="M57" s="54">
        <v>247752828</v>
      </c>
      <c r="N57" s="54">
        <v>224872069</v>
      </c>
      <c r="O57" s="54">
        <v>172091987</v>
      </c>
      <c r="P57" s="54">
        <v>1146021781</v>
      </c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5"/>
      <c r="AL57" s="55"/>
      <c r="AM57" s="55"/>
      <c r="AN57" s="55"/>
      <c r="AO57" s="55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6"/>
      <c r="BK57" s="35">
        <v>0</v>
      </c>
    </row>
    <row r="58" spans="2:63" ht="42" x14ac:dyDescent="0.25">
      <c r="B58" s="8"/>
      <c r="C58" s="8"/>
      <c r="D58" s="69"/>
      <c r="E58" s="52" t="s">
        <v>48</v>
      </c>
      <c r="F58" s="59"/>
      <c r="G58" s="53"/>
      <c r="H58" s="53"/>
      <c r="I58" s="53"/>
      <c r="J58" s="53"/>
      <c r="K58" s="53"/>
      <c r="L58" s="54">
        <v>0</v>
      </c>
      <c r="M58" s="54">
        <v>164894492</v>
      </c>
      <c r="N58" s="54">
        <v>0</v>
      </c>
      <c r="O58" s="54">
        <v>0</v>
      </c>
      <c r="P58" s="54">
        <v>164894492</v>
      </c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5"/>
      <c r="AL58" s="55"/>
      <c r="AM58" s="55"/>
      <c r="AN58" s="55"/>
      <c r="AO58" s="55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6"/>
      <c r="BK58" s="35">
        <v>0</v>
      </c>
    </row>
    <row r="59" spans="2:63" ht="63" x14ac:dyDescent="0.25">
      <c r="B59" s="8"/>
      <c r="C59" s="8"/>
      <c r="D59" s="58" t="s">
        <v>49</v>
      </c>
      <c r="E59" s="52" t="s">
        <v>50</v>
      </c>
      <c r="F59" s="59"/>
      <c r="G59" s="53"/>
      <c r="H59" s="53"/>
      <c r="I59" s="53"/>
      <c r="J59" s="53"/>
      <c r="K59" s="53"/>
      <c r="L59" s="54">
        <v>505466</v>
      </c>
      <c r="M59" s="54">
        <v>223068</v>
      </c>
      <c r="N59" s="54">
        <v>110466</v>
      </c>
      <c r="O59" s="54">
        <v>228373</v>
      </c>
      <c r="P59" s="54">
        <v>1067373</v>
      </c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5"/>
      <c r="AL59" s="55"/>
      <c r="AM59" s="55"/>
      <c r="AN59" s="55"/>
      <c r="AO59" s="55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6" t="s">
        <v>444</v>
      </c>
      <c r="BK59" s="35">
        <v>0</v>
      </c>
    </row>
    <row r="60" spans="2:63" ht="21" x14ac:dyDescent="0.25">
      <c r="B60" s="8"/>
      <c r="C60" s="8"/>
      <c r="D60" s="69"/>
      <c r="E60" s="52" t="s">
        <v>51</v>
      </c>
      <c r="F60" s="59"/>
      <c r="G60" s="53"/>
      <c r="H60" s="53"/>
      <c r="I60" s="53"/>
      <c r="J60" s="53"/>
      <c r="K60" s="53"/>
      <c r="L60" s="54">
        <v>0</v>
      </c>
      <c r="M60" s="54">
        <v>0</v>
      </c>
      <c r="N60" s="54">
        <v>0</v>
      </c>
      <c r="O60" s="54">
        <v>0</v>
      </c>
      <c r="P60" s="54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5"/>
      <c r="AL60" s="55"/>
      <c r="AM60" s="55"/>
      <c r="AN60" s="55"/>
      <c r="AO60" s="55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6"/>
      <c r="BK60" s="35">
        <v>0</v>
      </c>
    </row>
    <row r="61" spans="2:63" ht="63" x14ac:dyDescent="0.25">
      <c r="B61" s="8"/>
      <c r="C61" s="8"/>
      <c r="D61" s="69"/>
      <c r="E61" s="52" t="s">
        <v>52</v>
      </c>
      <c r="F61" s="59"/>
      <c r="G61" s="53"/>
      <c r="H61" s="53"/>
      <c r="I61" s="53"/>
      <c r="J61" s="53"/>
      <c r="K61" s="53"/>
      <c r="L61" s="54">
        <v>66759394</v>
      </c>
      <c r="M61" s="54">
        <v>59303276</v>
      </c>
      <c r="N61" s="54">
        <v>59873931</v>
      </c>
      <c r="O61" s="54">
        <v>72072587</v>
      </c>
      <c r="P61" s="54">
        <v>258009188</v>
      </c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5"/>
      <c r="AL61" s="55"/>
      <c r="AM61" s="55"/>
      <c r="AN61" s="55"/>
      <c r="AO61" s="55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6" t="s">
        <v>445</v>
      </c>
      <c r="BK61" s="35">
        <v>0</v>
      </c>
    </row>
    <row r="62" spans="2:63" ht="21" x14ac:dyDescent="0.25">
      <c r="B62" s="8"/>
      <c r="C62" s="8"/>
      <c r="D62" s="69"/>
      <c r="E62" s="52" t="s">
        <v>53</v>
      </c>
      <c r="F62" s="59"/>
      <c r="G62" s="53"/>
      <c r="H62" s="53"/>
      <c r="I62" s="53"/>
      <c r="J62" s="53"/>
      <c r="K62" s="53"/>
      <c r="L62" s="54">
        <v>14459122</v>
      </c>
      <c r="M62" s="54">
        <v>10782791</v>
      </c>
      <c r="N62" s="54">
        <v>11496178</v>
      </c>
      <c r="O62" s="54">
        <v>9521079</v>
      </c>
      <c r="P62" s="54">
        <v>46259170</v>
      </c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5"/>
      <c r="AL62" s="55"/>
      <c r="AM62" s="55"/>
      <c r="AN62" s="55"/>
      <c r="AO62" s="55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6"/>
      <c r="BK62" s="35">
        <v>0</v>
      </c>
    </row>
    <row r="63" spans="2:63" ht="21" x14ac:dyDescent="0.25">
      <c r="B63" s="8"/>
      <c r="C63" s="8"/>
      <c r="D63" s="70"/>
      <c r="E63" s="52" t="s">
        <v>54</v>
      </c>
      <c r="F63" s="59"/>
      <c r="G63" s="53"/>
      <c r="H63" s="53"/>
      <c r="I63" s="53"/>
      <c r="J63" s="53"/>
      <c r="K63" s="53"/>
      <c r="L63" s="54">
        <v>0</v>
      </c>
      <c r="M63" s="54">
        <v>0</v>
      </c>
      <c r="N63" s="54">
        <v>0</v>
      </c>
      <c r="O63" s="54">
        <v>0</v>
      </c>
      <c r="P63" s="54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5"/>
      <c r="AL63" s="55"/>
      <c r="AM63" s="55"/>
      <c r="AN63" s="55"/>
      <c r="AO63" s="55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6"/>
      <c r="BK63" s="35">
        <v>0</v>
      </c>
    </row>
    <row r="64" spans="2:63" ht="21" x14ac:dyDescent="0.25">
      <c r="B64" s="8"/>
      <c r="C64" s="8"/>
      <c r="D64" s="59" t="s">
        <v>55</v>
      </c>
      <c r="E64" s="52" t="s">
        <v>55</v>
      </c>
      <c r="F64" s="59"/>
      <c r="G64" s="53"/>
      <c r="H64" s="53"/>
      <c r="I64" s="53"/>
      <c r="J64" s="53"/>
      <c r="K64" s="53"/>
      <c r="L64" s="71"/>
      <c r="M64" s="71"/>
      <c r="N64" s="71"/>
      <c r="O64" s="71"/>
      <c r="P64" s="71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5"/>
      <c r="AL64" s="55"/>
      <c r="AM64" s="55"/>
      <c r="AN64" s="55"/>
      <c r="AO64" s="55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6"/>
      <c r="BK64" s="35"/>
    </row>
    <row r="65" spans="2:63" ht="21" x14ac:dyDescent="0.25">
      <c r="B65" s="8"/>
      <c r="C65" s="8"/>
      <c r="D65" s="59" t="s">
        <v>56</v>
      </c>
      <c r="E65" s="52" t="s">
        <v>56</v>
      </c>
      <c r="F65" s="59"/>
      <c r="G65" s="53"/>
      <c r="H65" s="53"/>
      <c r="I65" s="53"/>
      <c r="J65" s="53"/>
      <c r="K65" s="53"/>
      <c r="L65" s="71"/>
      <c r="M65" s="71"/>
      <c r="N65" s="71"/>
      <c r="O65" s="71"/>
      <c r="P65" s="71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5"/>
      <c r="AL65" s="55"/>
      <c r="AM65" s="55"/>
      <c r="AN65" s="55"/>
      <c r="AO65" s="55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6"/>
      <c r="BK65" s="35"/>
    </row>
    <row r="66" spans="2:63" ht="21" x14ac:dyDescent="0.25">
      <c r="B66" s="8"/>
      <c r="C66" s="8"/>
      <c r="D66" s="58" t="s">
        <v>299</v>
      </c>
      <c r="E66" s="52" t="s">
        <v>300</v>
      </c>
      <c r="F66" s="59"/>
      <c r="G66" s="53"/>
      <c r="H66" s="53"/>
      <c r="I66" s="53"/>
      <c r="J66" s="53"/>
      <c r="K66" s="53"/>
      <c r="L66" s="54"/>
      <c r="M66" s="54"/>
      <c r="N66" s="54"/>
      <c r="O66" s="54"/>
      <c r="P66" s="54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5"/>
      <c r="AL66" s="55"/>
      <c r="AM66" s="55"/>
      <c r="AN66" s="55"/>
      <c r="AO66" s="55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6"/>
      <c r="BK66" s="35">
        <v>0</v>
      </c>
    </row>
    <row r="67" spans="2:63" ht="21" x14ac:dyDescent="0.25">
      <c r="B67" s="8"/>
      <c r="C67" s="8"/>
      <c r="D67" s="72"/>
      <c r="E67" s="52" t="s">
        <v>299</v>
      </c>
      <c r="F67" s="59"/>
      <c r="G67" s="53"/>
      <c r="H67" s="53"/>
      <c r="I67" s="53"/>
      <c r="J67" s="53"/>
      <c r="K67" s="53"/>
      <c r="L67" s="54"/>
      <c r="M67" s="54"/>
      <c r="N67" s="54"/>
      <c r="O67" s="54"/>
      <c r="P67" s="54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5"/>
      <c r="AL67" s="55"/>
      <c r="AM67" s="55"/>
      <c r="AN67" s="55"/>
      <c r="AO67" s="55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6"/>
      <c r="BK67" s="35">
        <v>0</v>
      </c>
    </row>
    <row r="68" spans="2:63" ht="42" x14ac:dyDescent="0.25">
      <c r="B68" s="8"/>
      <c r="C68" s="8"/>
      <c r="D68" s="52" t="s">
        <v>57</v>
      </c>
      <c r="E68" s="52" t="s">
        <v>57</v>
      </c>
      <c r="F68" s="59"/>
      <c r="G68" s="53"/>
      <c r="H68" s="53"/>
      <c r="I68" s="53"/>
      <c r="J68" s="53"/>
      <c r="K68" s="53"/>
      <c r="L68" s="54">
        <v>-768112424</v>
      </c>
      <c r="M68" s="54">
        <v>-900799132</v>
      </c>
      <c r="N68" s="54">
        <v>-779330492</v>
      </c>
      <c r="O68" s="54">
        <v>-715515562</v>
      </c>
      <c r="P68" s="54">
        <v>-3163757610</v>
      </c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5"/>
      <c r="AL68" s="55"/>
      <c r="AM68" s="55"/>
      <c r="AN68" s="55"/>
      <c r="AO68" s="55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6"/>
      <c r="BK68" s="35">
        <v>0</v>
      </c>
    </row>
    <row r="69" spans="2:63" ht="21.75" thickBot="1" x14ac:dyDescent="0.3">
      <c r="B69" s="8"/>
      <c r="C69" s="8"/>
      <c r="D69" s="58" t="s">
        <v>58</v>
      </c>
      <c r="E69" s="60" t="s">
        <v>58</v>
      </c>
      <c r="F69" s="58"/>
      <c r="G69" s="73"/>
      <c r="H69" s="73"/>
      <c r="I69" s="73"/>
      <c r="J69" s="73"/>
      <c r="K69" s="73"/>
      <c r="L69" s="74">
        <v>-60773026</v>
      </c>
      <c r="M69" s="74">
        <v>-26542506</v>
      </c>
      <c r="N69" s="74">
        <v>-16644805</v>
      </c>
      <c r="O69" s="74">
        <v>-7375572</v>
      </c>
      <c r="P69" s="74">
        <v>-658292909</v>
      </c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5"/>
      <c r="AL69" s="75"/>
      <c r="AM69" s="75"/>
      <c r="AN69" s="75"/>
      <c r="AO69" s="75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6" t="s">
        <v>449</v>
      </c>
      <c r="BK69" s="35">
        <v>0</v>
      </c>
    </row>
    <row r="70" spans="2:63" ht="42" x14ac:dyDescent="0.25">
      <c r="B70" s="9" t="s">
        <v>162</v>
      </c>
      <c r="C70" s="11" t="s">
        <v>79</v>
      </c>
      <c r="D70" s="45" t="s">
        <v>59</v>
      </c>
      <c r="E70" s="46" t="s">
        <v>60</v>
      </c>
      <c r="F70" s="77"/>
      <c r="G70" s="47"/>
      <c r="H70" s="47"/>
      <c r="I70" s="47"/>
      <c r="J70" s="47"/>
      <c r="K70" s="47"/>
      <c r="L70" s="48">
        <v>798259722.42999995</v>
      </c>
      <c r="M70" s="48">
        <v>1419714610.3</v>
      </c>
      <c r="N70" s="48">
        <v>1430020289.98</v>
      </c>
      <c r="O70" s="48">
        <v>2628032612.6599998</v>
      </c>
      <c r="P70" s="48">
        <v>6276027235.3699999</v>
      </c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9"/>
      <c r="AL70" s="49"/>
      <c r="AM70" s="49"/>
      <c r="AN70" s="49"/>
      <c r="AO70" s="49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50"/>
      <c r="BK70" s="35">
        <v>0</v>
      </c>
    </row>
    <row r="71" spans="2:63" ht="21" x14ac:dyDescent="0.25">
      <c r="B71" s="8"/>
      <c r="C71" s="12"/>
      <c r="D71" s="69"/>
      <c r="E71" s="52" t="s">
        <v>61</v>
      </c>
      <c r="F71" s="57"/>
      <c r="G71" s="67"/>
      <c r="H71" s="67"/>
      <c r="I71" s="67"/>
      <c r="J71" s="67"/>
      <c r="K71" s="67"/>
      <c r="L71" s="54">
        <v>402430146</v>
      </c>
      <c r="M71" s="54">
        <v>381113848</v>
      </c>
      <c r="N71" s="54">
        <v>361254934</v>
      </c>
      <c r="O71" s="54">
        <v>513182209</v>
      </c>
      <c r="P71" s="54">
        <v>1657981137</v>
      </c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78"/>
      <c r="AL71" s="78"/>
      <c r="AM71" s="78"/>
      <c r="AN71" s="78"/>
      <c r="AO71" s="78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8"/>
      <c r="BK71" s="35"/>
    </row>
    <row r="72" spans="2:63" ht="21" x14ac:dyDescent="0.25">
      <c r="B72" s="12"/>
      <c r="C72" s="12"/>
      <c r="D72" s="69"/>
      <c r="E72" s="52" t="s">
        <v>62</v>
      </c>
      <c r="F72" s="59"/>
      <c r="G72" s="53"/>
      <c r="H72" s="53"/>
      <c r="I72" s="53"/>
      <c r="J72" s="53"/>
      <c r="K72" s="53"/>
      <c r="L72" s="54">
        <v>180700074</v>
      </c>
      <c r="M72" s="54">
        <v>180700074</v>
      </c>
      <c r="N72" s="54">
        <v>180700074</v>
      </c>
      <c r="O72" s="54">
        <v>60233359</v>
      </c>
      <c r="P72" s="54">
        <v>602333581</v>
      </c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5"/>
      <c r="AL72" s="55"/>
      <c r="AM72" s="55"/>
      <c r="AN72" s="55"/>
      <c r="AO72" s="55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6"/>
      <c r="BK72" s="35">
        <v>0</v>
      </c>
    </row>
    <row r="73" spans="2:63" ht="63" x14ac:dyDescent="0.25">
      <c r="B73" s="12"/>
      <c r="C73" s="12"/>
      <c r="D73" s="69"/>
      <c r="E73" s="52" t="s">
        <v>63</v>
      </c>
      <c r="F73" s="59"/>
      <c r="G73" s="53"/>
      <c r="H73" s="53"/>
      <c r="I73" s="53"/>
      <c r="J73" s="53"/>
      <c r="K73" s="53"/>
      <c r="L73" s="54">
        <v>255075144</v>
      </c>
      <c r="M73" s="54">
        <v>255075144</v>
      </c>
      <c r="N73" s="54">
        <v>255075144</v>
      </c>
      <c r="O73" s="54">
        <v>255075139</v>
      </c>
      <c r="P73" s="54">
        <v>1020300571</v>
      </c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5"/>
      <c r="AL73" s="55"/>
      <c r="AM73" s="55"/>
      <c r="AN73" s="55"/>
      <c r="AO73" s="55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6"/>
      <c r="BK73" s="35">
        <v>0</v>
      </c>
    </row>
    <row r="74" spans="2:63" ht="21" x14ac:dyDescent="0.25">
      <c r="B74" s="12"/>
      <c r="C74" s="12"/>
      <c r="D74" s="69"/>
      <c r="E74" s="52" t="s">
        <v>64</v>
      </c>
      <c r="F74" s="59"/>
      <c r="G74" s="53"/>
      <c r="H74" s="53"/>
      <c r="I74" s="53"/>
      <c r="J74" s="53"/>
      <c r="K74" s="53"/>
      <c r="L74" s="54">
        <v>63125800.549999997</v>
      </c>
      <c r="M74" s="54">
        <v>95536562.640000001</v>
      </c>
      <c r="N74" s="54">
        <v>119147967.98999999</v>
      </c>
      <c r="O74" s="54">
        <v>160679590.08000001</v>
      </c>
      <c r="P74" s="54">
        <v>438489921.25999999</v>
      </c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5"/>
      <c r="AL74" s="55"/>
      <c r="AM74" s="55"/>
      <c r="AN74" s="55"/>
      <c r="AO74" s="55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6"/>
      <c r="BK74" s="35">
        <v>0</v>
      </c>
    </row>
    <row r="75" spans="2:63" ht="42" x14ac:dyDescent="0.25">
      <c r="B75" s="12"/>
      <c r="C75" s="12"/>
      <c r="D75" s="69"/>
      <c r="E75" s="52" t="s">
        <v>65</v>
      </c>
      <c r="F75" s="59"/>
      <c r="G75" s="53"/>
      <c r="H75" s="53"/>
      <c r="I75" s="53"/>
      <c r="J75" s="53"/>
      <c r="K75" s="53"/>
      <c r="L75" s="54">
        <v>11017338</v>
      </c>
      <c r="M75" s="54">
        <v>9584169</v>
      </c>
      <c r="N75" s="54">
        <v>9388251.6799999997</v>
      </c>
      <c r="O75" s="54">
        <v>14121198.41</v>
      </c>
      <c r="P75" s="54">
        <v>44110957.090000004</v>
      </c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5"/>
      <c r="AL75" s="55"/>
      <c r="AM75" s="55"/>
      <c r="AN75" s="55"/>
      <c r="AO75" s="55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6"/>
      <c r="BK75" s="35">
        <v>0</v>
      </c>
    </row>
    <row r="76" spans="2:63" ht="42" x14ac:dyDescent="0.25">
      <c r="B76" s="12"/>
      <c r="C76" s="12"/>
      <c r="D76" s="69"/>
      <c r="E76" s="52" t="s">
        <v>66</v>
      </c>
      <c r="F76" s="59"/>
      <c r="G76" s="53"/>
      <c r="H76" s="53"/>
      <c r="I76" s="53"/>
      <c r="J76" s="53"/>
      <c r="K76" s="53"/>
      <c r="L76" s="54">
        <v>46031505</v>
      </c>
      <c r="M76" s="54">
        <v>46031505</v>
      </c>
      <c r="N76" s="54">
        <v>46031505</v>
      </c>
      <c r="O76" s="54">
        <v>15343830</v>
      </c>
      <c r="P76" s="54">
        <v>153438345</v>
      </c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5"/>
      <c r="AL76" s="55"/>
      <c r="AM76" s="55"/>
      <c r="AN76" s="55"/>
      <c r="AO76" s="55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6"/>
      <c r="BK76" s="35">
        <v>0</v>
      </c>
    </row>
    <row r="77" spans="2:63" ht="42" x14ac:dyDescent="0.25">
      <c r="B77" s="12"/>
      <c r="C77" s="12"/>
      <c r="D77" s="70"/>
      <c r="E77" s="52" t="s">
        <v>67</v>
      </c>
      <c r="F77" s="59"/>
      <c r="G77" s="53"/>
      <c r="H77" s="53"/>
      <c r="I77" s="53"/>
      <c r="J77" s="53"/>
      <c r="K77" s="53"/>
      <c r="L77" s="54">
        <v>110410176</v>
      </c>
      <c r="M77" s="54">
        <v>110410176</v>
      </c>
      <c r="N77" s="54">
        <v>110410176</v>
      </c>
      <c r="O77" s="54">
        <v>110410175</v>
      </c>
      <c r="P77" s="54">
        <v>441640703</v>
      </c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5"/>
      <c r="AL77" s="55"/>
      <c r="AM77" s="55"/>
      <c r="AN77" s="55"/>
      <c r="AO77" s="55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6"/>
      <c r="BK77" s="35">
        <v>0</v>
      </c>
    </row>
    <row r="78" spans="2:63" ht="21" x14ac:dyDescent="0.25">
      <c r="B78" s="12"/>
      <c r="C78" s="12"/>
      <c r="D78" s="58" t="s">
        <v>56</v>
      </c>
      <c r="E78" s="52" t="s">
        <v>68</v>
      </c>
      <c r="F78" s="59"/>
      <c r="G78" s="53"/>
      <c r="H78" s="53"/>
      <c r="I78" s="53"/>
      <c r="J78" s="53"/>
      <c r="K78" s="53"/>
      <c r="L78" s="54"/>
      <c r="M78" s="54"/>
      <c r="N78" s="54"/>
      <c r="O78" s="54"/>
      <c r="P78" s="54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5"/>
      <c r="AL78" s="55"/>
      <c r="AM78" s="55"/>
      <c r="AN78" s="55"/>
      <c r="AO78" s="55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6"/>
      <c r="BK78" s="35">
        <v>0</v>
      </c>
    </row>
    <row r="79" spans="2:63" ht="21" x14ac:dyDescent="0.25">
      <c r="B79" s="12"/>
      <c r="C79" s="12"/>
      <c r="D79" s="69"/>
      <c r="E79" s="52" t="s">
        <v>69</v>
      </c>
      <c r="F79" s="59"/>
      <c r="G79" s="53"/>
      <c r="H79" s="53"/>
      <c r="I79" s="53"/>
      <c r="J79" s="53"/>
      <c r="K79" s="53"/>
      <c r="L79" s="54"/>
      <c r="M79" s="54"/>
      <c r="N79" s="54"/>
      <c r="O79" s="54"/>
      <c r="P79" s="54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5"/>
      <c r="AL79" s="55"/>
      <c r="AM79" s="55"/>
      <c r="AN79" s="55"/>
      <c r="AO79" s="55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6"/>
      <c r="BK79" s="35">
        <v>0</v>
      </c>
    </row>
    <row r="80" spans="2:63" ht="21" x14ac:dyDescent="0.25">
      <c r="B80" s="12"/>
      <c r="C80" s="12"/>
      <c r="D80" s="69"/>
      <c r="E80" s="52" t="s">
        <v>70</v>
      </c>
      <c r="F80" s="59"/>
      <c r="G80" s="53"/>
      <c r="H80" s="53"/>
      <c r="I80" s="53"/>
      <c r="J80" s="53"/>
      <c r="K80" s="53"/>
      <c r="L80" s="54"/>
      <c r="M80" s="54"/>
      <c r="N80" s="54"/>
      <c r="O80" s="54"/>
      <c r="P80" s="54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5"/>
      <c r="AL80" s="55"/>
      <c r="AM80" s="55"/>
      <c r="AN80" s="55"/>
      <c r="AO80" s="55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6"/>
      <c r="BK80" s="35">
        <v>0</v>
      </c>
    </row>
    <row r="81" spans="2:63" ht="21" x14ac:dyDescent="0.25">
      <c r="B81" s="12"/>
      <c r="C81" s="12"/>
      <c r="D81" s="70"/>
      <c r="E81" s="52" t="s">
        <v>71</v>
      </c>
      <c r="F81" s="59"/>
      <c r="G81" s="53"/>
      <c r="H81" s="53"/>
      <c r="I81" s="53"/>
      <c r="J81" s="53"/>
      <c r="K81" s="53"/>
      <c r="L81" s="54"/>
      <c r="M81" s="54"/>
      <c r="N81" s="54"/>
      <c r="O81" s="54"/>
      <c r="P81" s="54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5"/>
      <c r="AL81" s="55"/>
      <c r="AM81" s="55"/>
      <c r="AN81" s="55"/>
      <c r="AO81" s="55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6"/>
      <c r="BK81" s="35">
        <v>0</v>
      </c>
    </row>
    <row r="82" spans="2:63" ht="42" x14ac:dyDescent="0.25">
      <c r="B82" s="12"/>
      <c r="C82" s="12"/>
      <c r="D82" s="58" t="s">
        <v>72</v>
      </c>
      <c r="E82" s="52" t="s">
        <v>73</v>
      </c>
      <c r="F82" s="59"/>
      <c r="G82" s="53"/>
      <c r="H82" s="53"/>
      <c r="I82" s="53"/>
      <c r="J82" s="53"/>
      <c r="K82" s="53"/>
      <c r="L82" s="54"/>
      <c r="M82" s="54"/>
      <c r="N82" s="54"/>
      <c r="O82" s="54"/>
      <c r="P82" s="54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5"/>
      <c r="AL82" s="55"/>
      <c r="AM82" s="55"/>
      <c r="AN82" s="55"/>
      <c r="AO82" s="55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6"/>
      <c r="BK82" s="35">
        <v>0</v>
      </c>
    </row>
    <row r="83" spans="2:63" ht="21" x14ac:dyDescent="0.25">
      <c r="B83" s="12"/>
      <c r="C83" s="12"/>
      <c r="D83" s="69"/>
      <c r="E83" s="52" t="s">
        <v>74</v>
      </c>
      <c r="F83" s="59"/>
      <c r="G83" s="53"/>
      <c r="H83" s="53"/>
      <c r="I83" s="53"/>
      <c r="J83" s="53"/>
      <c r="K83" s="53"/>
      <c r="L83" s="54"/>
      <c r="M83" s="54"/>
      <c r="N83" s="54"/>
      <c r="O83" s="54"/>
      <c r="P83" s="54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5"/>
      <c r="AL83" s="55"/>
      <c r="AM83" s="55"/>
      <c r="AN83" s="55"/>
      <c r="AO83" s="55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6"/>
      <c r="BK83" s="35">
        <v>0</v>
      </c>
    </row>
    <row r="84" spans="2:63" ht="21" x14ac:dyDescent="0.25">
      <c r="B84" s="12"/>
      <c r="C84" s="12"/>
      <c r="D84" s="70"/>
      <c r="E84" s="52" t="s">
        <v>297</v>
      </c>
      <c r="F84" s="59"/>
      <c r="G84" s="53"/>
      <c r="H84" s="53"/>
      <c r="I84" s="53"/>
      <c r="J84" s="53"/>
      <c r="K84" s="53"/>
      <c r="L84" s="54"/>
      <c r="M84" s="54"/>
      <c r="N84" s="54"/>
      <c r="O84" s="54"/>
      <c r="P84" s="54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5"/>
      <c r="AL84" s="55"/>
      <c r="AM84" s="55"/>
      <c r="AN84" s="55"/>
      <c r="AO84" s="55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6"/>
      <c r="BK84" s="35">
        <v>0</v>
      </c>
    </row>
    <row r="85" spans="2:63" ht="42" x14ac:dyDescent="0.25">
      <c r="B85" s="12"/>
      <c r="C85" s="12"/>
      <c r="D85" s="52" t="s">
        <v>75</v>
      </c>
      <c r="E85" s="52" t="s">
        <v>75</v>
      </c>
      <c r="F85" s="59"/>
      <c r="G85" s="53"/>
      <c r="H85" s="53"/>
      <c r="I85" s="53"/>
      <c r="J85" s="53"/>
      <c r="K85" s="53"/>
      <c r="L85" s="54">
        <v>1095998801.05</v>
      </c>
      <c r="M85" s="54">
        <v>1744372798.5999999</v>
      </c>
      <c r="N85" s="54">
        <v>1467525675.8099999</v>
      </c>
      <c r="O85" s="54">
        <v>2162111093.0300002</v>
      </c>
      <c r="P85" s="54">
        <v>6470008368.4899998</v>
      </c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5"/>
      <c r="AL85" s="55"/>
      <c r="AM85" s="55"/>
      <c r="AN85" s="55"/>
      <c r="AO85" s="55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6" t="s">
        <v>446</v>
      </c>
      <c r="BK85" s="35">
        <v>0</v>
      </c>
    </row>
    <row r="86" spans="2:63" ht="21.75" thickBot="1" x14ac:dyDescent="0.3">
      <c r="B86" s="13"/>
      <c r="C86" s="13"/>
      <c r="D86" s="79" t="s">
        <v>298</v>
      </c>
      <c r="E86" s="61" t="s">
        <v>298</v>
      </c>
      <c r="F86" s="79"/>
      <c r="G86" s="62"/>
      <c r="H86" s="62"/>
      <c r="I86" s="62"/>
      <c r="J86" s="62"/>
      <c r="K86" s="62"/>
      <c r="L86" s="63"/>
      <c r="M86" s="63"/>
      <c r="N86" s="63"/>
      <c r="O86" s="63"/>
      <c r="P86" s="63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4"/>
      <c r="AL86" s="64"/>
      <c r="AM86" s="64"/>
      <c r="AN86" s="64"/>
      <c r="AO86" s="64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5"/>
      <c r="BK86" s="35">
        <v>0</v>
      </c>
    </row>
  </sheetData>
  <sheetProtection selectLockedCells="1" selectUnlockedCells="1"/>
  <dataConsolidate/>
  <mergeCells count="1">
    <mergeCell ref="B2:C2"/>
  </mergeCells>
  <pageMargins left="0.70866141732283472" right="0.70866141732283472" top="0.74803149606299213" bottom="0.74803149606299213" header="0.31496062992125984" footer="0.31496062992125984"/>
  <pageSetup scale="19" fitToWidth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Button 7">
              <controlPr defaultSize="0" print="0" autoFill="0" autoPict="0" macro="[0]!Hoja1.CapturaDeudaPublicaLargo">
                <anchor moveWithCells="1" sizeWithCells="1">
                  <from>
                    <xdr:col>1</xdr:col>
                    <xdr:colOff>2505075</xdr:colOff>
                    <xdr:row>10</xdr:row>
                    <xdr:rowOff>200025</xdr:rowOff>
                  </from>
                  <to>
                    <xdr:col>1</xdr:col>
                    <xdr:colOff>3467100</xdr:colOff>
                    <xdr:row>10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Button 11">
              <controlPr defaultSize="0" print="0" autoFill="0" autoPict="0" macro="[0]!Hoja1.CapturaDeudaPublicaCorto">
                <anchor moveWithCells="1" sizeWithCells="1">
                  <from>
                    <xdr:col>1</xdr:col>
                    <xdr:colOff>2486025</xdr:colOff>
                    <xdr:row>20</xdr:row>
                    <xdr:rowOff>257175</xdr:rowOff>
                  </from>
                  <to>
                    <xdr:col>1</xdr:col>
                    <xdr:colOff>3467100</xdr:colOff>
                    <xdr:row>20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Button 12">
              <controlPr defaultSize="0" print="0" autoFill="0" autoPict="0" macro="[0]!Hoja1.CapturaContabilidad">
                <anchor moveWithCells="1" sizeWithCells="1">
                  <from>
                    <xdr:col>1</xdr:col>
                    <xdr:colOff>2486025</xdr:colOff>
                    <xdr:row>31</xdr:row>
                    <xdr:rowOff>247650</xdr:rowOff>
                  </from>
                  <to>
                    <xdr:col>1</xdr:col>
                    <xdr:colOff>3429000</xdr:colOff>
                    <xdr:row>31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Button 13">
              <controlPr defaultSize="0" print="0" autoFill="0" autoPict="0" macro="[0]!Hoja1.CapturaIngresosLibre">
                <anchor moveWithCells="1" sizeWithCells="1">
                  <from>
                    <xdr:col>1</xdr:col>
                    <xdr:colOff>2486025</xdr:colOff>
                    <xdr:row>40</xdr:row>
                    <xdr:rowOff>161925</xdr:rowOff>
                  </from>
                  <to>
                    <xdr:col>1</xdr:col>
                    <xdr:colOff>3429000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Button 15">
              <controlPr defaultSize="0" print="0" autoFill="0" autoPict="0" macro="[0]!Hoja1.CapturaIngresosTransfer">
                <anchor moveWithCells="1" sizeWithCells="1">
                  <from>
                    <xdr:col>1</xdr:col>
                    <xdr:colOff>2324100</xdr:colOff>
                    <xdr:row>69</xdr:row>
                    <xdr:rowOff>247650</xdr:rowOff>
                  </from>
                  <to>
                    <xdr:col>1</xdr:col>
                    <xdr:colOff>3295650</xdr:colOff>
                    <xdr:row>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Button 18">
              <controlPr defaultSize="0" print="0" autoFill="0" autoPict="0" macro="[0]!Hoja1.CapturaDatosGrales">
                <anchor moveWithCells="1" sizeWithCells="1">
                  <from>
                    <xdr:col>3</xdr:col>
                    <xdr:colOff>114300</xdr:colOff>
                    <xdr:row>1</xdr:row>
                    <xdr:rowOff>28575</xdr:rowOff>
                  </from>
                  <to>
                    <xdr:col>3</xdr:col>
                    <xdr:colOff>1257300</xdr:colOff>
                    <xdr:row>2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Soporte!$H$4:$H$12</xm:f>
          </x14:formula1>
          <xm:sqref>D20</xm:sqref>
        </x14:dataValidation>
        <x14:dataValidation type="list" allowBlank="1" showInputMessage="1" showErrorMessage="1">
          <x14:formula1>
            <xm:f>Soporte!$H$16:$H$19</xm:f>
          </x14:formula1>
          <xm:sqref>D21:D31</xm:sqref>
        </x14:dataValidation>
        <x14:dataValidation type="list" allowBlank="1" showInputMessage="1" showErrorMessage="1">
          <x14:formula1>
            <xm:f>Soporte!$F$5:$F$58</xm:f>
          </x14:formula1>
          <xm:sqref>E20:E31</xm:sqref>
        </x14:dataValidation>
        <x14:dataValidation type="list" allowBlank="1" showInputMessage="1" showErrorMessage="1">
          <x14:formula1>
            <xm:f>Soporte!$D$4:$D$19</xm:f>
          </x14:formula1>
          <xm:sqref>G20:H31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L77"/>
  <sheetViews>
    <sheetView topLeftCell="C1" zoomScale="80" zoomScaleNormal="80" workbookViewId="0">
      <selection activeCell="H20" sqref="H20"/>
    </sheetView>
  </sheetViews>
  <sheetFormatPr baseColWidth="10" defaultRowHeight="15" x14ac:dyDescent="0.25"/>
  <cols>
    <col min="1" max="1" width="3.42578125" bestFit="1" customWidth="1"/>
    <col min="2" max="2" width="51.28515625" bestFit="1" customWidth="1"/>
    <col min="3" max="3" width="8.85546875" bestFit="1" customWidth="1"/>
    <col min="4" max="4" width="35.140625" bestFit="1" customWidth="1"/>
    <col min="5" max="5" width="6.7109375" bestFit="1" customWidth="1"/>
    <col min="6" max="6" width="42" bestFit="1" customWidth="1"/>
    <col min="7" max="7" width="6.7109375" bestFit="1" customWidth="1"/>
    <col min="8" max="8" width="58.85546875" bestFit="1" customWidth="1"/>
    <col min="9" max="9" width="6.7109375" bestFit="1" customWidth="1"/>
    <col min="10" max="10" width="58.7109375" bestFit="1" customWidth="1"/>
    <col min="11" max="11" width="6.7109375" bestFit="1" customWidth="1"/>
    <col min="12" max="12" width="5.5703125" bestFit="1" customWidth="1"/>
    <col min="13" max="13" width="6.7109375" bestFit="1" customWidth="1"/>
    <col min="14" max="14" width="20" bestFit="1" customWidth="1"/>
    <col min="15" max="15" width="6.7109375" bestFit="1" customWidth="1"/>
    <col min="16" max="16" width="56.42578125" bestFit="1" customWidth="1"/>
    <col min="17" max="17" width="6.7109375" bestFit="1" customWidth="1"/>
    <col min="18" max="19" width="56.42578125" customWidth="1"/>
    <col min="20" max="20" width="6.7109375" bestFit="1" customWidth="1"/>
    <col min="21" max="21" width="56.42578125" bestFit="1" customWidth="1"/>
    <col min="22" max="22" width="100.5703125" bestFit="1" customWidth="1"/>
    <col min="23" max="23" width="124.85546875" bestFit="1" customWidth="1"/>
    <col min="24" max="24" width="6.7109375" bestFit="1" customWidth="1"/>
    <col min="25" max="25" width="20.85546875" bestFit="1" customWidth="1"/>
    <col min="26" max="40" width="3.42578125" bestFit="1" customWidth="1"/>
  </cols>
  <sheetData>
    <row r="2" spans="1:38" x14ac:dyDescent="0.25">
      <c r="A2" s="14">
        <v>1</v>
      </c>
      <c r="B2" s="14">
        <v>2</v>
      </c>
      <c r="C2" s="14">
        <v>3</v>
      </c>
      <c r="D2" s="14">
        <v>4</v>
      </c>
      <c r="E2" s="14">
        <v>5</v>
      </c>
      <c r="F2" s="14">
        <v>6</v>
      </c>
      <c r="G2" s="14">
        <v>7</v>
      </c>
      <c r="H2" s="14">
        <v>8</v>
      </c>
      <c r="I2" s="14">
        <v>9</v>
      </c>
      <c r="J2" s="14">
        <v>10</v>
      </c>
      <c r="K2" s="14">
        <v>11</v>
      </c>
      <c r="L2" s="14">
        <v>12</v>
      </c>
      <c r="M2" s="14">
        <v>13</v>
      </c>
      <c r="N2" s="14">
        <v>14</v>
      </c>
      <c r="O2" s="14">
        <v>15</v>
      </c>
      <c r="P2" s="14">
        <v>16</v>
      </c>
      <c r="Q2" s="14">
        <v>17</v>
      </c>
      <c r="R2" s="14">
        <v>18</v>
      </c>
      <c r="S2" s="14">
        <v>19</v>
      </c>
      <c r="T2" s="14">
        <v>20</v>
      </c>
      <c r="U2" s="14">
        <v>21</v>
      </c>
      <c r="V2" s="14">
        <v>22</v>
      </c>
      <c r="W2" s="14">
        <v>23</v>
      </c>
      <c r="X2" s="14">
        <v>24</v>
      </c>
      <c r="Y2" s="14">
        <v>25</v>
      </c>
      <c r="Z2" s="14">
        <v>26</v>
      </c>
      <c r="AA2" s="14">
        <v>27</v>
      </c>
      <c r="AB2" s="14">
        <v>28</v>
      </c>
      <c r="AC2" s="14">
        <v>29</v>
      </c>
      <c r="AD2" s="14">
        <v>30</v>
      </c>
      <c r="AE2" s="14">
        <v>31</v>
      </c>
      <c r="AF2" s="14">
        <v>32</v>
      </c>
      <c r="AG2" s="14">
        <v>33</v>
      </c>
      <c r="AH2" s="14">
        <v>34</v>
      </c>
      <c r="AI2" s="14">
        <v>35</v>
      </c>
      <c r="AJ2" s="14">
        <v>36</v>
      </c>
      <c r="AK2" s="14">
        <v>37</v>
      </c>
      <c r="AL2" s="14">
        <v>38</v>
      </c>
    </row>
    <row r="3" spans="1:38" x14ac:dyDescent="0.25">
      <c r="A3" t="s">
        <v>169</v>
      </c>
      <c r="B3" s="5" t="s">
        <v>289</v>
      </c>
      <c r="C3" s="5" t="s">
        <v>179</v>
      </c>
      <c r="D3" s="5" t="s">
        <v>81</v>
      </c>
      <c r="E3" s="5" t="s">
        <v>170</v>
      </c>
      <c r="F3" s="5" t="s">
        <v>292</v>
      </c>
      <c r="G3" s="5" t="s">
        <v>170</v>
      </c>
      <c r="H3" s="5" t="s">
        <v>83</v>
      </c>
      <c r="I3" s="5" t="s">
        <v>170</v>
      </c>
      <c r="J3" s="5" t="s">
        <v>296</v>
      </c>
      <c r="K3" s="5" t="s">
        <v>170</v>
      </c>
      <c r="L3" s="5" t="s">
        <v>172</v>
      </c>
      <c r="M3" s="5" t="s">
        <v>170</v>
      </c>
      <c r="N3" s="5" t="s">
        <v>178</v>
      </c>
      <c r="O3" s="5" t="s">
        <v>170</v>
      </c>
      <c r="P3" s="5" t="s">
        <v>307</v>
      </c>
      <c r="Q3" s="5" t="s">
        <v>170</v>
      </c>
      <c r="R3" s="17" t="s">
        <v>312</v>
      </c>
      <c r="S3" s="17" t="s">
        <v>306</v>
      </c>
      <c r="T3" s="17" t="s">
        <v>170</v>
      </c>
      <c r="U3" s="16" t="s">
        <v>311</v>
      </c>
      <c r="V3" s="16" t="s">
        <v>310</v>
      </c>
      <c r="W3" s="16" t="s">
        <v>308</v>
      </c>
      <c r="X3" s="16" t="s">
        <v>170</v>
      </c>
      <c r="Y3" s="5" t="s">
        <v>404</v>
      </c>
      <c r="Z3" s="5" t="s">
        <v>170</v>
      </c>
    </row>
    <row r="4" spans="1:38" x14ac:dyDescent="0.25">
      <c r="A4">
        <v>0</v>
      </c>
      <c r="B4" t="s">
        <v>81</v>
      </c>
      <c r="C4">
        <v>4</v>
      </c>
      <c r="D4" s="19" t="s">
        <v>396</v>
      </c>
      <c r="E4" s="6" t="s">
        <v>171</v>
      </c>
      <c r="F4" s="19" t="s">
        <v>397</v>
      </c>
      <c r="G4" s="6" t="s">
        <v>171</v>
      </c>
      <c r="H4" s="19" t="s">
        <v>85</v>
      </c>
      <c r="I4" s="6" t="s">
        <v>171</v>
      </c>
      <c r="J4" s="19" t="s">
        <v>85</v>
      </c>
      <c r="K4" s="6" t="s">
        <v>171</v>
      </c>
      <c r="L4">
        <v>2016</v>
      </c>
      <c r="M4" s="6" t="s">
        <v>171</v>
      </c>
      <c r="N4" s="6" t="s">
        <v>173</v>
      </c>
      <c r="O4" s="6" t="s">
        <v>171</v>
      </c>
      <c r="P4" t="s">
        <v>167</v>
      </c>
      <c r="Q4" s="6" t="s">
        <v>171</v>
      </c>
      <c r="R4" t="s">
        <v>167</v>
      </c>
      <c r="S4" t="s">
        <v>301</v>
      </c>
      <c r="T4" t="s">
        <v>171</v>
      </c>
      <c r="U4" t="s">
        <v>167</v>
      </c>
      <c r="V4" t="s">
        <v>301</v>
      </c>
      <c r="W4" t="s">
        <v>20</v>
      </c>
      <c r="X4" s="6" t="s">
        <v>171</v>
      </c>
      <c r="Y4" t="s">
        <v>405</v>
      </c>
      <c r="Z4" t="s">
        <v>171</v>
      </c>
    </row>
    <row r="5" spans="1:38" x14ac:dyDescent="0.25">
      <c r="A5">
        <v>1</v>
      </c>
      <c r="B5" t="s">
        <v>82</v>
      </c>
      <c r="C5">
        <v>6</v>
      </c>
      <c r="D5" s="19" t="s">
        <v>153</v>
      </c>
      <c r="E5" s="6" t="s">
        <v>171</v>
      </c>
      <c r="F5" s="19" t="s">
        <v>376</v>
      </c>
      <c r="G5" s="6" t="s">
        <v>171</v>
      </c>
      <c r="H5" s="20" t="s">
        <v>151</v>
      </c>
      <c r="I5" s="6" t="s">
        <v>171</v>
      </c>
      <c r="J5" s="19" t="s">
        <v>92</v>
      </c>
      <c r="K5" s="6" t="s">
        <v>171</v>
      </c>
      <c r="L5">
        <v>2017</v>
      </c>
      <c r="M5" s="6" t="s">
        <v>171</v>
      </c>
      <c r="N5" s="6" t="s">
        <v>174</v>
      </c>
      <c r="O5" s="6" t="s">
        <v>171</v>
      </c>
      <c r="P5" t="s">
        <v>28</v>
      </c>
      <c r="Q5" s="6" t="s">
        <v>171</v>
      </c>
      <c r="R5" t="s">
        <v>167</v>
      </c>
      <c r="S5" t="s">
        <v>302</v>
      </c>
      <c r="T5" t="s">
        <v>171</v>
      </c>
      <c r="U5" t="s">
        <v>167</v>
      </c>
      <c r="V5" t="s">
        <v>301</v>
      </c>
      <c r="W5" t="s">
        <v>21</v>
      </c>
      <c r="X5" s="6" t="s">
        <v>171</v>
      </c>
      <c r="Y5" t="s">
        <v>395</v>
      </c>
      <c r="Z5" t="s">
        <v>171</v>
      </c>
    </row>
    <row r="6" spans="1:38" x14ac:dyDescent="0.25">
      <c r="A6">
        <v>2</v>
      </c>
      <c r="B6" t="s">
        <v>83</v>
      </c>
      <c r="C6">
        <v>8</v>
      </c>
      <c r="D6" s="19" t="s">
        <v>154</v>
      </c>
      <c r="E6" s="6" t="s">
        <v>171</v>
      </c>
      <c r="F6" s="19" t="s">
        <v>394</v>
      </c>
      <c r="G6" s="6" t="s">
        <v>171</v>
      </c>
      <c r="H6" s="19" t="s">
        <v>152</v>
      </c>
      <c r="I6" s="6" t="s">
        <v>171</v>
      </c>
      <c r="J6" s="19" t="s">
        <v>166</v>
      </c>
      <c r="K6" s="6" t="s">
        <v>171</v>
      </c>
      <c r="N6" s="6" t="s">
        <v>175</v>
      </c>
      <c r="O6" s="6" t="s">
        <v>171</v>
      </c>
      <c r="P6" t="s">
        <v>79</v>
      </c>
      <c r="Q6" s="6" t="s">
        <v>171</v>
      </c>
      <c r="R6" t="s">
        <v>167</v>
      </c>
      <c r="S6" t="s">
        <v>303</v>
      </c>
      <c r="T6" t="s">
        <v>171</v>
      </c>
      <c r="U6" t="s">
        <v>167</v>
      </c>
      <c r="V6" t="s">
        <v>301</v>
      </c>
      <c r="W6" t="s">
        <v>22</v>
      </c>
      <c r="X6" s="6" t="s">
        <v>171</v>
      </c>
      <c r="Y6" t="s">
        <v>406</v>
      </c>
      <c r="Z6" t="s">
        <v>171</v>
      </c>
    </row>
    <row r="7" spans="1:38" x14ac:dyDescent="0.25">
      <c r="A7">
        <v>3</v>
      </c>
      <c r="B7" t="s">
        <v>296</v>
      </c>
      <c r="C7">
        <v>10</v>
      </c>
      <c r="D7" s="19" t="s">
        <v>155</v>
      </c>
      <c r="E7" s="6" t="s">
        <v>171</v>
      </c>
      <c r="F7" s="19" t="s">
        <v>392</v>
      </c>
      <c r="G7" s="6" t="s">
        <v>171</v>
      </c>
      <c r="H7" s="19" t="s">
        <v>90</v>
      </c>
      <c r="I7" s="6" t="s">
        <v>171</v>
      </c>
      <c r="J7" s="19" t="s">
        <v>89</v>
      </c>
      <c r="N7" s="6" t="s">
        <v>176</v>
      </c>
      <c r="O7" s="6" t="s">
        <v>171</v>
      </c>
      <c r="R7" t="s">
        <v>167</v>
      </c>
      <c r="S7" t="s">
        <v>304</v>
      </c>
      <c r="T7" t="s">
        <v>171</v>
      </c>
      <c r="U7" t="s">
        <v>167</v>
      </c>
      <c r="V7" t="s">
        <v>302</v>
      </c>
      <c r="W7" t="s">
        <v>23</v>
      </c>
      <c r="X7" s="6" t="s">
        <v>171</v>
      </c>
      <c r="Y7" t="s">
        <v>407</v>
      </c>
      <c r="Z7" t="s">
        <v>171</v>
      </c>
    </row>
    <row r="8" spans="1:38" x14ac:dyDescent="0.25">
      <c r="A8">
        <v>4</v>
      </c>
      <c r="B8" t="s">
        <v>172</v>
      </c>
      <c r="C8">
        <v>12</v>
      </c>
      <c r="D8" s="19" t="s">
        <v>156</v>
      </c>
      <c r="E8" s="6" t="s">
        <v>171</v>
      </c>
      <c r="F8" s="19" t="s">
        <v>97</v>
      </c>
      <c r="G8" s="6" t="s">
        <v>171</v>
      </c>
      <c r="H8" s="19" t="s">
        <v>18</v>
      </c>
      <c r="I8" s="6" t="s">
        <v>171</v>
      </c>
      <c r="J8" s="19" t="s">
        <v>107</v>
      </c>
      <c r="N8" s="6" t="s">
        <v>177</v>
      </c>
      <c r="O8" s="6" t="s">
        <v>171</v>
      </c>
      <c r="R8" t="s">
        <v>28</v>
      </c>
      <c r="S8" t="s">
        <v>29</v>
      </c>
      <c r="T8" t="s">
        <v>171</v>
      </c>
      <c r="U8" t="s">
        <v>167</v>
      </c>
      <c r="V8" t="s">
        <v>302</v>
      </c>
      <c r="W8" t="s">
        <v>24</v>
      </c>
      <c r="X8" s="6" t="s">
        <v>171</v>
      </c>
      <c r="Y8" t="s">
        <v>408</v>
      </c>
      <c r="Z8" t="s">
        <v>171</v>
      </c>
    </row>
    <row r="9" spans="1:38" x14ac:dyDescent="0.25">
      <c r="A9">
        <v>5</v>
      </c>
      <c r="B9" t="s">
        <v>178</v>
      </c>
      <c r="C9">
        <v>14</v>
      </c>
      <c r="D9" s="20" t="s">
        <v>96</v>
      </c>
      <c r="E9" s="6" t="s">
        <v>171</v>
      </c>
      <c r="F9" s="19" t="s">
        <v>130</v>
      </c>
      <c r="G9" s="6" t="s">
        <v>171</v>
      </c>
      <c r="H9" s="19" t="s">
        <v>165</v>
      </c>
      <c r="I9" s="6" t="s">
        <v>171</v>
      </c>
      <c r="J9" s="6"/>
      <c r="R9" t="s">
        <v>28</v>
      </c>
      <c r="S9" t="s">
        <v>37</v>
      </c>
      <c r="T9" t="s">
        <v>171</v>
      </c>
      <c r="U9" t="s">
        <v>167</v>
      </c>
      <c r="V9" t="s">
        <v>302</v>
      </c>
      <c r="W9" t="s">
        <v>25</v>
      </c>
      <c r="X9" s="6" t="s">
        <v>171</v>
      </c>
      <c r="Y9" t="s">
        <v>409</v>
      </c>
      <c r="Z9" t="s">
        <v>171</v>
      </c>
    </row>
    <row r="10" spans="1:38" x14ac:dyDescent="0.25">
      <c r="A10">
        <v>6</v>
      </c>
      <c r="B10" t="s">
        <v>307</v>
      </c>
      <c r="C10">
        <v>16</v>
      </c>
      <c r="D10" s="19" t="s">
        <v>157</v>
      </c>
      <c r="E10" s="6" t="s">
        <v>171</v>
      </c>
      <c r="F10" s="19" t="s">
        <v>393</v>
      </c>
      <c r="G10" s="6" t="s">
        <v>171</v>
      </c>
      <c r="H10" s="19" t="s">
        <v>102</v>
      </c>
      <c r="I10" s="6" t="s">
        <v>171</v>
      </c>
      <c r="J10" s="6"/>
      <c r="R10" t="s">
        <v>28</v>
      </c>
      <c r="S10" t="s">
        <v>49</v>
      </c>
      <c r="T10" t="s">
        <v>171</v>
      </c>
      <c r="U10" t="s">
        <v>167</v>
      </c>
      <c r="V10" t="s">
        <v>303</v>
      </c>
      <c r="W10" t="s">
        <v>26</v>
      </c>
      <c r="X10" s="6" t="s">
        <v>171</v>
      </c>
      <c r="Y10" t="s">
        <v>410</v>
      </c>
      <c r="Z10" t="s">
        <v>171</v>
      </c>
    </row>
    <row r="11" spans="1:38" x14ac:dyDescent="0.25">
      <c r="A11">
        <v>7</v>
      </c>
      <c r="B11" s="18" t="s">
        <v>312</v>
      </c>
      <c r="C11" s="18">
        <v>18</v>
      </c>
      <c r="D11" s="19" t="s">
        <v>94</v>
      </c>
      <c r="E11" s="6" t="s">
        <v>171</v>
      </c>
      <c r="F11" s="19" t="s">
        <v>131</v>
      </c>
      <c r="G11" s="6" t="s">
        <v>171</v>
      </c>
      <c r="H11" s="19" t="s">
        <v>89</v>
      </c>
      <c r="I11" s="6" t="s">
        <v>171</v>
      </c>
      <c r="J11" s="6"/>
      <c r="R11" t="s">
        <v>28</v>
      </c>
      <c r="S11" t="s">
        <v>309</v>
      </c>
      <c r="T11" t="s">
        <v>171</v>
      </c>
      <c r="U11" t="s">
        <v>167</v>
      </c>
      <c r="V11" t="s">
        <v>304</v>
      </c>
      <c r="W11" t="s">
        <v>27</v>
      </c>
      <c r="X11" s="6" t="s">
        <v>171</v>
      </c>
      <c r="Y11" t="s">
        <v>411</v>
      </c>
      <c r="Z11" t="s">
        <v>171</v>
      </c>
    </row>
    <row r="12" spans="1:38" x14ac:dyDescent="0.25">
      <c r="A12">
        <v>8</v>
      </c>
      <c r="B12" s="18" t="s">
        <v>306</v>
      </c>
      <c r="C12" s="18">
        <v>19</v>
      </c>
      <c r="D12" s="19" t="s">
        <v>149</v>
      </c>
      <c r="E12" s="6" t="s">
        <v>171</v>
      </c>
      <c r="F12" s="19" t="s">
        <v>132</v>
      </c>
      <c r="G12" s="6" t="s">
        <v>171</v>
      </c>
      <c r="H12" s="19" t="s">
        <v>109</v>
      </c>
      <c r="I12" s="6" t="s">
        <v>171</v>
      </c>
      <c r="J12" s="6"/>
      <c r="R12" t="s">
        <v>79</v>
      </c>
      <c r="S12" t="s">
        <v>59</v>
      </c>
      <c r="T12" t="s">
        <v>171</v>
      </c>
      <c r="U12" t="s">
        <v>167</v>
      </c>
      <c r="V12" t="s">
        <v>304</v>
      </c>
      <c r="W12" t="s">
        <v>305</v>
      </c>
      <c r="X12" s="6" t="s">
        <v>171</v>
      </c>
      <c r="Y12" t="s">
        <v>412</v>
      </c>
      <c r="Z12" t="s">
        <v>171</v>
      </c>
    </row>
    <row r="13" spans="1:38" x14ac:dyDescent="0.25">
      <c r="A13">
        <v>9</v>
      </c>
      <c r="B13" s="15" t="s">
        <v>311</v>
      </c>
      <c r="C13" s="15">
        <v>21</v>
      </c>
      <c r="D13" s="19" t="s">
        <v>148</v>
      </c>
      <c r="E13" s="6" t="s">
        <v>171</v>
      </c>
      <c r="F13" s="19" t="s">
        <v>134</v>
      </c>
      <c r="G13" s="6" t="s">
        <v>171</v>
      </c>
      <c r="H13" s="19" t="s">
        <v>398</v>
      </c>
      <c r="I13" s="6" t="s">
        <v>171</v>
      </c>
      <c r="J13" s="6"/>
      <c r="R13" t="s">
        <v>79</v>
      </c>
      <c r="S13" t="s">
        <v>56</v>
      </c>
      <c r="T13" t="s">
        <v>171</v>
      </c>
      <c r="U13" t="s">
        <v>28</v>
      </c>
      <c r="V13" t="s">
        <v>29</v>
      </c>
      <c r="W13" t="s">
        <v>30</v>
      </c>
      <c r="X13" s="6" t="s">
        <v>171</v>
      </c>
      <c r="Y13" t="s">
        <v>413</v>
      </c>
      <c r="Z13" t="s">
        <v>171</v>
      </c>
    </row>
    <row r="14" spans="1:38" x14ac:dyDescent="0.25">
      <c r="A14">
        <v>10</v>
      </c>
      <c r="B14" s="15" t="s">
        <v>310</v>
      </c>
      <c r="C14" s="15">
        <v>22</v>
      </c>
      <c r="D14" s="20" t="s">
        <v>100</v>
      </c>
      <c r="E14" s="6" t="s">
        <v>171</v>
      </c>
      <c r="F14" s="19" t="s">
        <v>135</v>
      </c>
      <c r="G14" s="6" t="s">
        <v>171</v>
      </c>
      <c r="I14" s="6"/>
      <c r="J14" s="6"/>
      <c r="R14" t="s">
        <v>79</v>
      </c>
      <c r="S14" t="s">
        <v>72</v>
      </c>
      <c r="T14" t="s">
        <v>171</v>
      </c>
      <c r="U14" t="s">
        <v>28</v>
      </c>
      <c r="V14" t="s">
        <v>29</v>
      </c>
      <c r="W14" t="s">
        <v>31</v>
      </c>
      <c r="X14" s="6" t="s">
        <v>171</v>
      </c>
      <c r="Y14" t="s">
        <v>414</v>
      </c>
      <c r="Z14" t="s">
        <v>171</v>
      </c>
    </row>
    <row r="15" spans="1:38" x14ac:dyDescent="0.25">
      <c r="A15">
        <v>11</v>
      </c>
      <c r="B15" s="15" t="s">
        <v>308</v>
      </c>
      <c r="C15" s="15">
        <v>23</v>
      </c>
      <c r="D15" s="19" t="s">
        <v>89</v>
      </c>
      <c r="E15" s="6" t="s">
        <v>171</v>
      </c>
      <c r="F15" s="19" t="s">
        <v>399</v>
      </c>
      <c r="G15" s="6" t="s">
        <v>171</v>
      </c>
      <c r="I15" s="6"/>
      <c r="J15" s="6"/>
      <c r="R15" t="s">
        <v>79</v>
      </c>
      <c r="S15" t="s">
        <v>75</v>
      </c>
      <c r="T15" t="s">
        <v>171</v>
      </c>
      <c r="U15" t="s">
        <v>28</v>
      </c>
      <c r="V15" t="s">
        <v>29</v>
      </c>
      <c r="W15" t="s">
        <v>32</v>
      </c>
      <c r="X15" s="6" t="s">
        <v>171</v>
      </c>
      <c r="Y15" t="s">
        <v>415</v>
      </c>
      <c r="Z15" t="s">
        <v>171</v>
      </c>
    </row>
    <row r="16" spans="1:38" x14ac:dyDescent="0.25">
      <c r="A16">
        <v>12</v>
      </c>
      <c r="B16" s="15" t="s">
        <v>404</v>
      </c>
      <c r="C16" s="15">
        <v>25</v>
      </c>
      <c r="D16" s="19" t="s">
        <v>150</v>
      </c>
      <c r="E16" s="6" t="s">
        <v>171</v>
      </c>
      <c r="F16" s="19" t="s">
        <v>382</v>
      </c>
      <c r="G16" s="6" t="s">
        <v>171</v>
      </c>
      <c r="H16" s="6"/>
      <c r="I16" s="6"/>
      <c r="J16" s="6"/>
      <c r="T16" t="s">
        <v>171</v>
      </c>
      <c r="U16" t="s">
        <v>28</v>
      </c>
      <c r="V16" t="s">
        <v>29</v>
      </c>
      <c r="W16" t="s">
        <v>33</v>
      </c>
      <c r="X16" s="6" t="s">
        <v>171</v>
      </c>
      <c r="Y16" t="s">
        <v>416</v>
      </c>
      <c r="Z16" t="s">
        <v>171</v>
      </c>
    </row>
    <row r="17" spans="1:26" x14ac:dyDescent="0.25">
      <c r="A17">
        <v>13</v>
      </c>
      <c r="B17" t="s">
        <v>230</v>
      </c>
      <c r="C17">
        <v>4</v>
      </c>
      <c r="D17" s="19" t="s">
        <v>163</v>
      </c>
      <c r="E17" s="6" t="s">
        <v>171</v>
      </c>
      <c r="F17" s="19" t="s">
        <v>400</v>
      </c>
      <c r="G17" s="6" t="s">
        <v>171</v>
      </c>
      <c r="H17" s="6"/>
      <c r="I17" s="6"/>
      <c r="J17" s="6"/>
      <c r="U17" t="s">
        <v>28</v>
      </c>
      <c r="V17" t="s">
        <v>29</v>
      </c>
      <c r="W17" t="s">
        <v>34</v>
      </c>
      <c r="X17" s="6" t="s">
        <v>171</v>
      </c>
      <c r="Y17" t="s">
        <v>417</v>
      </c>
      <c r="Z17" t="s">
        <v>171</v>
      </c>
    </row>
    <row r="18" spans="1:26" x14ac:dyDescent="0.25">
      <c r="A18">
        <v>14</v>
      </c>
      <c r="B18" t="s">
        <v>231</v>
      </c>
      <c r="C18">
        <v>5</v>
      </c>
      <c r="D18" s="20" t="s">
        <v>105</v>
      </c>
      <c r="E18" s="6" t="s">
        <v>171</v>
      </c>
      <c r="F18" s="19" t="s">
        <v>383</v>
      </c>
      <c r="G18" s="6" t="s">
        <v>171</v>
      </c>
      <c r="H18" s="6"/>
      <c r="I18" s="6"/>
      <c r="J18" s="6"/>
      <c r="U18" t="s">
        <v>28</v>
      </c>
      <c r="V18" t="s">
        <v>29</v>
      </c>
      <c r="W18" t="s">
        <v>35</v>
      </c>
      <c r="X18" s="6" t="s">
        <v>171</v>
      </c>
      <c r="Y18" t="s">
        <v>418</v>
      </c>
      <c r="Z18" t="s">
        <v>171</v>
      </c>
    </row>
    <row r="19" spans="1:26" x14ac:dyDescent="0.25">
      <c r="A19">
        <v>15</v>
      </c>
      <c r="B19" t="s">
        <v>232</v>
      </c>
      <c r="C19">
        <v>6</v>
      </c>
      <c r="D19" s="19" t="s">
        <v>98</v>
      </c>
      <c r="E19" s="6" t="s">
        <v>171</v>
      </c>
      <c r="F19" s="19" t="s">
        <v>384</v>
      </c>
      <c r="G19" s="6" t="s">
        <v>171</v>
      </c>
      <c r="H19" s="6"/>
      <c r="I19" s="6"/>
      <c r="J19" s="6"/>
      <c r="U19" t="s">
        <v>28</v>
      </c>
      <c r="V19" t="s">
        <v>29</v>
      </c>
      <c r="W19" t="s">
        <v>36</v>
      </c>
      <c r="X19" s="6" t="s">
        <v>171</v>
      </c>
      <c r="Y19" t="s">
        <v>419</v>
      </c>
      <c r="Z19" t="s">
        <v>171</v>
      </c>
    </row>
    <row r="20" spans="1:26" x14ac:dyDescent="0.25">
      <c r="A20">
        <v>16</v>
      </c>
      <c r="B20" t="s">
        <v>233</v>
      </c>
      <c r="C20">
        <v>7</v>
      </c>
      <c r="D20" s="19" t="s">
        <v>401</v>
      </c>
      <c r="E20" s="6" t="s">
        <v>171</v>
      </c>
      <c r="F20" s="19" t="s">
        <v>385</v>
      </c>
      <c r="G20" s="6" t="s">
        <v>171</v>
      </c>
      <c r="I20" s="6"/>
      <c r="J20" s="6"/>
      <c r="U20" t="s">
        <v>28</v>
      </c>
      <c r="V20" t="s">
        <v>37</v>
      </c>
      <c r="W20" t="s">
        <v>38</v>
      </c>
      <c r="X20" s="6" t="s">
        <v>171</v>
      </c>
      <c r="Y20" t="s">
        <v>420</v>
      </c>
      <c r="Z20" t="s">
        <v>171</v>
      </c>
    </row>
    <row r="21" spans="1:26" x14ac:dyDescent="0.25">
      <c r="A21">
        <v>17</v>
      </c>
      <c r="B21" t="s">
        <v>234</v>
      </c>
      <c r="C21">
        <v>8</v>
      </c>
      <c r="D21" s="6"/>
      <c r="E21" s="6"/>
      <c r="F21" s="19" t="s">
        <v>386</v>
      </c>
      <c r="G21" s="6" t="s">
        <v>171</v>
      </c>
      <c r="I21" s="6"/>
      <c r="J21" s="6"/>
      <c r="U21" t="s">
        <v>28</v>
      </c>
      <c r="V21" t="s">
        <v>37</v>
      </c>
      <c r="W21" t="s">
        <v>39</v>
      </c>
      <c r="X21" s="6" t="s">
        <v>171</v>
      </c>
      <c r="Y21" t="s">
        <v>421</v>
      </c>
      <c r="Z21" t="s">
        <v>171</v>
      </c>
    </row>
    <row r="22" spans="1:26" x14ac:dyDescent="0.25">
      <c r="A22">
        <v>18</v>
      </c>
      <c r="B22" t="s">
        <v>235</v>
      </c>
      <c r="C22">
        <v>9</v>
      </c>
      <c r="D22" s="6"/>
      <c r="E22" s="6"/>
      <c r="F22" s="19" t="s">
        <v>402</v>
      </c>
      <c r="G22" s="6" t="s">
        <v>171</v>
      </c>
      <c r="H22" s="6"/>
      <c r="I22" s="6"/>
      <c r="J22" s="6"/>
      <c r="U22" t="s">
        <v>28</v>
      </c>
      <c r="V22" t="s">
        <v>37</v>
      </c>
      <c r="W22" t="s">
        <v>40</v>
      </c>
      <c r="X22" s="6" t="s">
        <v>171</v>
      </c>
      <c r="Y22" t="s">
        <v>422</v>
      </c>
      <c r="Z22" t="s">
        <v>171</v>
      </c>
    </row>
    <row r="23" spans="1:26" x14ac:dyDescent="0.25">
      <c r="A23">
        <v>19</v>
      </c>
      <c r="B23" t="s">
        <v>236</v>
      </c>
      <c r="C23">
        <v>10</v>
      </c>
      <c r="D23" s="6"/>
      <c r="E23" s="6"/>
      <c r="F23" s="19" t="s">
        <v>387</v>
      </c>
      <c r="G23" s="6" t="s">
        <v>171</v>
      </c>
      <c r="H23" s="6"/>
      <c r="I23" s="6"/>
      <c r="J23" s="6"/>
      <c r="U23" t="s">
        <v>28</v>
      </c>
      <c r="V23" t="s">
        <v>37</v>
      </c>
      <c r="W23" t="s">
        <v>41</v>
      </c>
      <c r="X23" s="6" t="s">
        <v>171</v>
      </c>
      <c r="Y23" t="s">
        <v>423</v>
      </c>
      <c r="Z23" t="s">
        <v>171</v>
      </c>
    </row>
    <row r="24" spans="1:26" x14ac:dyDescent="0.25">
      <c r="A24">
        <v>20</v>
      </c>
      <c r="B24" t="s">
        <v>237</v>
      </c>
      <c r="C24">
        <v>11</v>
      </c>
      <c r="D24" s="6"/>
      <c r="E24" s="6"/>
      <c r="F24" s="19" t="s">
        <v>388</v>
      </c>
      <c r="G24" s="6" t="s">
        <v>171</v>
      </c>
      <c r="H24" s="6"/>
      <c r="I24" s="6"/>
      <c r="J24" s="6"/>
      <c r="U24" t="s">
        <v>28</v>
      </c>
      <c r="V24" t="s">
        <v>37</v>
      </c>
      <c r="W24" t="s">
        <v>42</v>
      </c>
      <c r="X24" s="6" t="s">
        <v>171</v>
      </c>
      <c r="Y24" t="s">
        <v>424</v>
      </c>
      <c r="Z24" t="s">
        <v>171</v>
      </c>
    </row>
    <row r="25" spans="1:26" x14ac:dyDescent="0.25">
      <c r="A25">
        <v>21</v>
      </c>
      <c r="B25" t="s">
        <v>238</v>
      </c>
      <c r="C25">
        <v>12</v>
      </c>
      <c r="D25" s="6"/>
      <c r="E25" s="6"/>
      <c r="F25" s="19" t="s">
        <v>381</v>
      </c>
      <c r="G25" s="6" t="s">
        <v>171</v>
      </c>
      <c r="H25" s="6"/>
      <c r="I25" s="6"/>
      <c r="J25" s="6"/>
      <c r="U25" t="s">
        <v>28</v>
      </c>
      <c r="V25" t="s">
        <v>37</v>
      </c>
      <c r="W25" t="s">
        <v>43</v>
      </c>
      <c r="X25" s="6" t="s">
        <v>171</v>
      </c>
      <c r="Y25" t="s">
        <v>425</v>
      </c>
      <c r="Z25" t="s">
        <v>171</v>
      </c>
    </row>
    <row r="26" spans="1:26" x14ac:dyDescent="0.25">
      <c r="A26">
        <v>22</v>
      </c>
      <c r="B26" t="s">
        <v>239</v>
      </c>
      <c r="C26">
        <v>13</v>
      </c>
      <c r="D26" s="6"/>
      <c r="E26" s="6"/>
      <c r="F26" s="19" t="s">
        <v>377</v>
      </c>
      <c r="G26" s="6" t="s">
        <v>171</v>
      </c>
      <c r="H26" s="6"/>
      <c r="I26" s="6"/>
      <c r="J26" s="6"/>
      <c r="U26" t="s">
        <v>28</v>
      </c>
      <c r="V26" t="s">
        <v>37</v>
      </c>
      <c r="W26" t="s">
        <v>44</v>
      </c>
      <c r="X26" s="6" t="s">
        <v>171</v>
      </c>
      <c r="Y26" t="s">
        <v>426</v>
      </c>
      <c r="Z26" t="s">
        <v>171</v>
      </c>
    </row>
    <row r="27" spans="1:26" x14ac:dyDescent="0.25">
      <c r="A27">
        <v>23</v>
      </c>
      <c r="B27" t="s">
        <v>290</v>
      </c>
      <c r="C27">
        <v>14</v>
      </c>
      <c r="D27" s="6"/>
      <c r="E27" s="6"/>
      <c r="F27" s="19" t="s">
        <v>389</v>
      </c>
      <c r="G27" s="6" t="s">
        <v>171</v>
      </c>
      <c r="H27" s="6"/>
      <c r="I27" s="6"/>
      <c r="J27" s="6"/>
      <c r="U27" t="s">
        <v>28</v>
      </c>
      <c r="V27" t="s">
        <v>37</v>
      </c>
      <c r="W27" t="s">
        <v>45</v>
      </c>
      <c r="X27" s="6" t="s">
        <v>171</v>
      </c>
      <c r="Y27" t="s">
        <v>427</v>
      </c>
      <c r="Z27" t="s">
        <v>171</v>
      </c>
    </row>
    <row r="28" spans="1:26" x14ac:dyDescent="0.25">
      <c r="A28">
        <v>24</v>
      </c>
      <c r="B28" t="s">
        <v>240</v>
      </c>
      <c r="C28">
        <v>15</v>
      </c>
      <c r="D28" s="6"/>
      <c r="E28" s="6"/>
      <c r="F28" s="19" t="s">
        <v>390</v>
      </c>
      <c r="G28" s="6" t="s">
        <v>171</v>
      </c>
      <c r="H28" s="6"/>
      <c r="I28" s="6"/>
      <c r="J28" s="6"/>
      <c r="U28" t="s">
        <v>28</v>
      </c>
      <c r="V28" t="s">
        <v>37</v>
      </c>
      <c r="W28" t="s">
        <v>46</v>
      </c>
      <c r="X28" s="6" t="s">
        <v>171</v>
      </c>
      <c r="Y28" t="s">
        <v>428</v>
      </c>
      <c r="Z28" t="s">
        <v>171</v>
      </c>
    </row>
    <row r="29" spans="1:26" x14ac:dyDescent="0.25">
      <c r="A29">
        <v>25</v>
      </c>
      <c r="B29" t="s">
        <v>241</v>
      </c>
      <c r="C29">
        <v>16</v>
      </c>
      <c r="D29" s="6"/>
      <c r="E29" s="6"/>
      <c r="F29" s="19" t="s">
        <v>391</v>
      </c>
      <c r="G29" s="6" t="s">
        <v>171</v>
      </c>
      <c r="H29" s="6"/>
      <c r="I29" s="6"/>
      <c r="J29" s="6"/>
      <c r="U29" t="s">
        <v>28</v>
      </c>
      <c r="V29" t="s">
        <v>37</v>
      </c>
      <c r="W29" t="s">
        <v>47</v>
      </c>
      <c r="X29" s="6" t="s">
        <v>171</v>
      </c>
      <c r="Y29" t="s">
        <v>429</v>
      </c>
      <c r="Z29" t="s">
        <v>171</v>
      </c>
    </row>
    <row r="30" spans="1:26" x14ac:dyDescent="0.25">
      <c r="A30">
        <v>26</v>
      </c>
      <c r="B30" t="s">
        <v>242</v>
      </c>
      <c r="C30">
        <v>17</v>
      </c>
      <c r="D30" s="6"/>
      <c r="E30" s="6"/>
      <c r="F30" s="19" t="s">
        <v>144</v>
      </c>
      <c r="G30" s="6" t="s">
        <v>171</v>
      </c>
      <c r="H30" s="6"/>
      <c r="I30" s="6"/>
      <c r="J30" s="6"/>
      <c r="U30" t="s">
        <v>28</v>
      </c>
      <c r="V30" t="s">
        <v>37</v>
      </c>
      <c r="W30" t="s">
        <v>48</v>
      </c>
      <c r="X30" s="6" t="s">
        <v>171</v>
      </c>
      <c r="Y30" t="s">
        <v>430</v>
      </c>
      <c r="Z30" t="s">
        <v>171</v>
      </c>
    </row>
    <row r="31" spans="1:26" x14ac:dyDescent="0.25">
      <c r="A31">
        <v>27</v>
      </c>
      <c r="B31" t="s">
        <v>243</v>
      </c>
      <c r="C31">
        <v>18</v>
      </c>
      <c r="D31" s="6"/>
      <c r="E31" s="6"/>
      <c r="F31" s="19" t="s">
        <v>403</v>
      </c>
      <c r="G31" s="6" t="s">
        <v>171</v>
      </c>
      <c r="H31" s="6"/>
      <c r="I31" s="6"/>
      <c r="J31" s="6"/>
      <c r="U31" t="s">
        <v>28</v>
      </c>
      <c r="V31" t="s">
        <v>49</v>
      </c>
      <c r="W31" t="s">
        <v>50</v>
      </c>
      <c r="X31" s="6" t="s">
        <v>171</v>
      </c>
      <c r="Y31" t="s">
        <v>431</v>
      </c>
      <c r="Z31" t="s">
        <v>171</v>
      </c>
    </row>
    <row r="32" spans="1:26" x14ac:dyDescent="0.25">
      <c r="A32">
        <v>28</v>
      </c>
      <c r="B32" t="s">
        <v>244</v>
      </c>
      <c r="C32">
        <v>19</v>
      </c>
      <c r="D32" s="6"/>
      <c r="E32" s="6"/>
      <c r="G32" s="6"/>
      <c r="H32" s="6"/>
      <c r="I32" s="6"/>
      <c r="J32" s="6"/>
      <c r="U32" t="s">
        <v>28</v>
      </c>
      <c r="V32" t="s">
        <v>49</v>
      </c>
      <c r="W32" t="s">
        <v>51</v>
      </c>
      <c r="X32" s="6" t="s">
        <v>171</v>
      </c>
      <c r="Y32" t="s">
        <v>432</v>
      </c>
      <c r="Z32" t="s">
        <v>171</v>
      </c>
    </row>
    <row r="33" spans="1:26" x14ac:dyDescent="0.25">
      <c r="A33">
        <v>29</v>
      </c>
      <c r="B33" t="s">
        <v>245</v>
      </c>
      <c r="C33">
        <v>20</v>
      </c>
      <c r="D33" s="6"/>
      <c r="E33" s="6"/>
      <c r="G33" s="6"/>
      <c r="H33" s="6"/>
      <c r="I33" s="6"/>
      <c r="J33" s="6"/>
      <c r="U33" t="s">
        <v>28</v>
      </c>
      <c r="V33" t="s">
        <v>49</v>
      </c>
      <c r="W33" t="s">
        <v>52</v>
      </c>
      <c r="X33" s="6" t="s">
        <v>171</v>
      </c>
      <c r="Y33" t="s">
        <v>433</v>
      </c>
      <c r="Z33" t="s">
        <v>171</v>
      </c>
    </row>
    <row r="34" spans="1:26" x14ac:dyDescent="0.25">
      <c r="A34">
        <v>30</v>
      </c>
      <c r="B34" t="s">
        <v>246</v>
      </c>
      <c r="C34">
        <v>21</v>
      </c>
      <c r="D34" s="6"/>
      <c r="E34" s="6"/>
      <c r="G34" s="6"/>
      <c r="H34" s="6"/>
      <c r="I34" s="6"/>
      <c r="J34" s="6"/>
      <c r="U34" t="s">
        <v>28</v>
      </c>
      <c r="V34" t="s">
        <v>49</v>
      </c>
      <c r="W34" t="s">
        <v>53</v>
      </c>
      <c r="X34" s="6" t="s">
        <v>171</v>
      </c>
      <c r="Y34" t="s">
        <v>434</v>
      </c>
      <c r="Z34" t="s">
        <v>171</v>
      </c>
    </row>
    <row r="35" spans="1:26" x14ac:dyDescent="0.25">
      <c r="A35">
        <v>31</v>
      </c>
      <c r="B35" t="s">
        <v>247</v>
      </c>
      <c r="C35">
        <v>22</v>
      </c>
      <c r="D35" s="6"/>
      <c r="E35" s="6"/>
      <c r="G35" s="6"/>
      <c r="H35" s="6"/>
      <c r="I35" s="6"/>
      <c r="J35" s="6"/>
      <c r="U35" t="s">
        <v>28</v>
      </c>
      <c r="V35" t="s">
        <v>49</v>
      </c>
      <c r="W35" t="s">
        <v>54</v>
      </c>
      <c r="X35" s="6" t="s">
        <v>171</v>
      </c>
      <c r="Y35" t="s">
        <v>435</v>
      </c>
      <c r="Z35" t="s">
        <v>171</v>
      </c>
    </row>
    <row r="36" spans="1:26" x14ac:dyDescent="0.25">
      <c r="A36">
        <v>32</v>
      </c>
      <c r="B36" t="s">
        <v>248</v>
      </c>
      <c r="C36">
        <v>23</v>
      </c>
      <c r="D36" s="6"/>
      <c r="E36" s="6"/>
      <c r="G36" s="6"/>
      <c r="H36" s="6"/>
      <c r="I36" s="6"/>
      <c r="J36" s="6"/>
      <c r="U36" t="s">
        <v>28</v>
      </c>
      <c r="V36" t="s">
        <v>309</v>
      </c>
      <c r="W36" t="s">
        <v>55</v>
      </c>
      <c r="X36" s="6" t="s">
        <v>171</v>
      </c>
      <c r="Z36" t="s">
        <v>171</v>
      </c>
    </row>
    <row r="37" spans="1:26" x14ac:dyDescent="0.25">
      <c r="A37">
        <v>33</v>
      </c>
      <c r="B37" t="s">
        <v>249</v>
      </c>
      <c r="C37">
        <v>24</v>
      </c>
      <c r="D37" s="6"/>
      <c r="E37" s="6"/>
      <c r="G37" s="6"/>
      <c r="H37" s="6"/>
      <c r="I37" s="6"/>
      <c r="J37" s="6"/>
      <c r="U37" t="s">
        <v>28</v>
      </c>
      <c r="V37" t="s">
        <v>309</v>
      </c>
      <c r="W37" t="s">
        <v>56</v>
      </c>
      <c r="X37" s="6" t="s">
        <v>171</v>
      </c>
    </row>
    <row r="38" spans="1:26" x14ac:dyDescent="0.25">
      <c r="A38">
        <v>34</v>
      </c>
      <c r="B38" t="s">
        <v>250</v>
      </c>
      <c r="C38">
        <v>25</v>
      </c>
      <c r="D38" s="6"/>
      <c r="E38" s="6"/>
      <c r="G38" s="6"/>
      <c r="H38" s="6"/>
      <c r="I38" s="6"/>
      <c r="J38" s="6"/>
      <c r="U38" t="s">
        <v>28</v>
      </c>
      <c r="V38" t="s">
        <v>309</v>
      </c>
      <c r="W38" t="s">
        <v>300</v>
      </c>
      <c r="X38" s="6" t="s">
        <v>171</v>
      </c>
    </row>
    <row r="39" spans="1:26" x14ac:dyDescent="0.25">
      <c r="A39">
        <v>35</v>
      </c>
      <c r="B39" t="s">
        <v>251</v>
      </c>
      <c r="C39">
        <v>26</v>
      </c>
      <c r="D39" s="6"/>
      <c r="E39" s="6"/>
      <c r="G39" s="6"/>
      <c r="H39" s="6"/>
      <c r="I39" s="6"/>
      <c r="J39" s="6"/>
      <c r="U39" t="s">
        <v>28</v>
      </c>
      <c r="V39" t="s">
        <v>309</v>
      </c>
      <c r="W39" t="s">
        <v>299</v>
      </c>
      <c r="X39" s="6" t="s">
        <v>171</v>
      </c>
    </row>
    <row r="40" spans="1:26" x14ac:dyDescent="0.25">
      <c r="A40">
        <v>36</v>
      </c>
      <c r="B40" t="s">
        <v>252</v>
      </c>
      <c r="C40">
        <v>27</v>
      </c>
      <c r="D40" s="6"/>
      <c r="E40" s="6"/>
      <c r="G40" s="6"/>
      <c r="H40" s="6"/>
      <c r="I40" s="6"/>
      <c r="J40" s="6"/>
      <c r="U40" t="s">
        <v>28</v>
      </c>
      <c r="V40" t="s">
        <v>309</v>
      </c>
      <c r="W40" t="s">
        <v>57</v>
      </c>
      <c r="X40" s="6" t="s">
        <v>171</v>
      </c>
    </row>
    <row r="41" spans="1:26" x14ac:dyDescent="0.25">
      <c r="A41">
        <v>37</v>
      </c>
      <c r="B41" t="s">
        <v>253</v>
      </c>
      <c r="C41">
        <v>28</v>
      </c>
      <c r="D41" s="6"/>
      <c r="E41" s="6"/>
      <c r="G41" s="6"/>
      <c r="H41" s="6"/>
      <c r="I41" s="6"/>
      <c r="J41" s="6"/>
      <c r="U41" t="s">
        <v>28</v>
      </c>
      <c r="V41" t="s">
        <v>309</v>
      </c>
      <c r="W41" t="s">
        <v>58</v>
      </c>
      <c r="X41" s="6" t="s">
        <v>171</v>
      </c>
    </row>
    <row r="42" spans="1:26" x14ac:dyDescent="0.25">
      <c r="A42">
        <v>38</v>
      </c>
      <c r="B42" t="s">
        <v>254</v>
      </c>
      <c r="C42">
        <v>29</v>
      </c>
      <c r="D42" s="6"/>
      <c r="E42" s="6"/>
      <c r="G42" s="6"/>
      <c r="H42" s="6"/>
      <c r="I42" s="6"/>
      <c r="J42" s="6"/>
      <c r="U42" t="s">
        <v>79</v>
      </c>
      <c r="V42" t="s">
        <v>59</v>
      </c>
      <c r="W42" t="s">
        <v>60</v>
      </c>
      <c r="X42" s="6" t="s">
        <v>171</v>
      </c>
    </row>
    <row r="43" spans="1:26" x14ac:dyDescent="0.25">
      <c r="A43">
        <v>39</v>
      </c>
      <c r="B43" t="s">
        <v>255</v>
      </c>
      <c r="C43">
        <v>30</v>
      </c>
      <c r="D43" s="6"/>
      <c r="E43" s="6"/>
      <c r="G43" s="6"/>
      <c r="H43" s="6"/>
      <c r="I43" s="6"/>
      <c r="J43" s="6"/>
      <c r="U43" t="s">
        <v>79</v>
      </c>
      <c r="V43" t="s">
        <v>59</v>
      </c>
      <c r="W43" t="s">
        <v>61</v>
      </c>
      <c r="X43" s="6" t="s">
        <v>171</v>
      </c>
    </row>
    <row r="44" spans="1:26" x14ac:dyDescent="0.25">
      <c r="A44">
        <v>40</v>
      </c>
      <c r="B44" t="s">
        <v>256</v>
      </c>
      <c r="C44">
        <v>31</v>
      </c>
      <c r="D44" s="6"/>
      <c r="E44" s="6"/>
      <c r="G44" s="6"/>
      <c r="H44" s="6"/>
      <c r="I44" s="6"/>
      <c r="J44" s="6"/>
      <c r="U44" t="s">
        <v>79</v>
      </c>
      <c r="V44" t="s">
        <v>59</v>
      </c>
      <c r="W44" t="s">
        <v>62</v>
      </c>
      <c r="X44" s="6" t="s">
        <v>171</v>
      </c>
    </row>
    <row r="45" spans="1:26" x14ac:dyDescent="0.25">
      <c r="A45">
        <v>41</v>
      </c>
      <c r="B45" t="s">
        <v>257</v>
      </c>
      <c r="C45">
        <v>32</v>
      </c>
      <c r="D45" s="6"/>
      <c r="E45" s="6"/>
      <c r="G45" s="6"/>
      <c r="H45" s="6"/>
      <c r="I45" s="6"/>
      <c r="J45" s="6"/>
      <c r="U45" t="s">
        <v>79</v>
      </c>
      <c r="V45" t="s">
        <v>59</v>
      </c>
      <c r="W45" t="s">
        <v>63</v>
      </c>
      <c r="X45" s="6" t="s">
        <v>171</v>
      </c>
    </row>
    <row r="46" spans="1:26" x14ac:dyDescent="0.25">
      <c r="A46">
        <v>42</v>
      </c>
      <c r="B46" t="s">
        <v>258</v>
      </c>
      <c r="C46">
        <v>33</v>
      </c>
      <c r="D46" s="6"/>
      <c r="E46" s="6"/>
      <c r="G46" s="6"/>
      <c r="H46" s="6"/>
      <c r="I46" s="6"/>
      <c r="J46" s="6"/>
      <c r="U46" t="s">
        <v>79</v>
      </c>
      <c r="V46" t="s">
        <v>59</v>
      </c>
      <c r="W46" t="s">
        <v>64</v>
      </c>
      <c r="X46" s="6" t="s">
        <v>171</v>
      </c>
    </row>
    <row r="47" spans="1:26" x14ac:dyDescent="0.25">
      <c r="A47">
        <v>43</v>
      </c>
      <c r="B47" t="s">
        <v>259</v>
      </c>
      <c r="C47">
        <v>34</v>
      </c>
      <c r="D47" s="6"/>
      <c r="E47" s="6"/>
      <c r="G47" s="6"/>
      <c r="H47" s="6"/>
      <c r="I47" s="6"/>
      <c r="J47" s="6"/>
      <c r="U47" t="s">
        <v>79</v>
      </c>
      <c r="V47" t="s">
        <v>59</v>
      </c>
      <c r="W47" t="s">
        <v>65</v>
      </c>
      <c r="X47" s="6" t="s">
        <v>171</v>
      </c>
    </row>
    <row r="48" spans="1:26" x14ac:dyDescent="0.25">
      <c r="A48">
        <v>44</v>
      </c>
      <c r="B48" t="s">
        <v>260</v>
      </c>
      <c r="C48">
        <v>35</v>
      </c>
      <c r="D48" s="6"/>
      <c r="E48" s="6"/>
      <c r="G48" s="6"/>
      <c r="H48" s="6"/>
      <c r="I48" s="6"/>
      <c r="J48" s="6"/>
      <c r="U48" t="s">
        <v>79</v>
      </c>
      <c r="V48" t="s">
        <v>59</v>
      </c>
      <c r="W48" t="s">
        <v>66</v>
      </c>
      <c r="X48" s="6" t="s">
        <v>171</v>
      </c>
    </row>
    <row r="49" spans="1:24" x14ac:dyDescent="0.25">
      <c r="A49">
        <v>45</v>
      </c>
      <c r="B49" t="s">
        <v>261</v>
      </c>
      <c r="C49">
        <v>36</v>
      </c>
      <c r="D49" s="6"/>
      <c r="E49" s="6"/>
      <c r="G49" s="6"/>
      <c r="H49" s="6"/>
      <c r="I49" s="6"/>
      <c r="J49" s="6"/>
      <c r="U49" t="s">
        <v>79</v>
      </c>
      <c r="V49" t="s">
        <v>59</v>
      </c>
      <c r="W49" t="s">
        <v>67</v>
      </c>
      <c r="X49" s="6" t="s">
        <v>171</v>
      </c>
    </row>
    <row r="50" spans="1:24" x14ac:dyDescent="0.25">
      <c r="A50">
        <v>46</v>
      </c>
      <c r="B50" t="s">
        <v>262</v>
      </c>
      <c r="C50">
        <v>37</v>
      </c>
      <c r="D50" s="6"/>
      <c r="E50" s="6"/>
      <c r="G50" s="6"/>
      <c r="H50" s="6"/>
      <c r="I50" s="6"/>
      <c r="J50" s="6"/>
      <c r="U50" t="s">
        <v>79</v>
      </c>
      <c r="V50" t="s">
        <v>56</v>
      </c>
      <c r="W50" t="s">
        <v>68</v>
      </c>
      <c r="X50" s="6" t="s">
        <v>171</v>
      </c>
    </row>
    <row r="51" spans="1:24" x14ac:dyDescent="0.25">
      <c r="A51">
        <v>47</v>
      </c>
      <c r="B51" t="s">
        <v>263</v>
      </c>
      <c r="C51">
        <v>38</v>
      </c>
      <c r="D51" s="6"/>
      <c r="E51" s="6"/>
      <c r="G51" s="6"/>
      <c r="H51" s="6"/>
      <c r="I51" s="6"/>
      <c r="J51" s="6"/>
      <c r="U51" t="s">
        <v>79</v>
      </c>
      <c r="V51" t="s">
        <v>56</v>
      </c>
      <c r="W51" t="s">
        <v>69</v>
      </c>
      <c r="X51" s="6" t="s">
        <v>171</v>
      </c>
    </row>
    <row r="52" spans="1:24" x14ac:dyDescent="0.25">
      <c r="A52">
        <v>48</v>
      </c>
      <c r="B52" t="s">
        <v>291</v>
      </c>
      <c r="C52">
        <v>39</v>
      </c>
      <c r="D52" s="6"/>
      <c r="E52" s="6"/>
      <c r="G52" s="6"/>
      <c r="H52" s="6"/>
      <c r="I52" s="6"/>
      <c r="J52" s="6"/>
      <c r="U52" t="s">
        <v>79</v>
      </c>
      <c r="V52" t="s">
        <v>56</v>
      </c>
      <c r="W52" t="s">
        <v>70</v>
      </c>
      <c r="X52" s="6" t="s">
        <v>171</v>
      </c>
    </row>
    <row r="53" spans="1:24" x14ac:dyDescent="0.25">
      <c r="A53">
        <v>49</v>
      </c>
      <c r="B53" t="s">
        <v>264</v>
      </c>
      <c r="C53">
        <v>40</v>
      </c>
      <c r="D53" s="6"/>
      <c r="E53" s="6"/>
      <c r="G53" s="6"/>
      <c r="H53" s="6"/>
      <c r="I53" s="6"/>
      <c r="J53" s="6"/>
      <c r="U53" t="s">
        <v>79</v>
      </c>
      <c r="V53" t="s">
        <v>56</v>
      </c>
      <c r="W53" t="s">
        <v>71</v>
      </c>
      <c r="X53" s="6" t="s">
        <v>171</v>
      </c>
    </row>
    <row r="54" spans="1:24" x14ac:dyDescent="0.25">
      <c r="A54">
        <v>50</v>
      </c>
      <c r="B54" t="s">
        <v>265</v>
      </c>
      <c r="C54">
        <v>41</v>
      </c>
      <c r="D54" s="6"/>
      <c r="E54" s="6"/>
      <c r="G54" s="6"/>
      <c r="I54" s="6"/>
      <c r="J54" s="6"/>
      <c r="U54" t="s">
        <v>79</v>
      </c>
      <c r="V54" t="s">
        <v>72</v>
      </c>
      <c r="W54" t="s">
        <v>73</v>
      </c>
      <c r="X54" s="6" t="s">
        <v>171</v>
      </c>
    </row>
    <row r="55" spans="1:24" x14ac:dyDescent="0.25">
      <c r="A55">
        <v>51</v>
      </c>
      <c r="B55" t="s">
        <v>266</v>
      </c>
      <c r="C55">
        <v>42</v>
      </c>
      <c r="D55" s="6"/>
      <c r="E55" s="6"/>
      <c r="G55" s="6"/>
      <c r="I55" s="6"/>
      <c r="J55" s="6"/>
      <c r="U55" t="s">
        <v>79</v>
      </c>
      <c r="V55" t="s">
        <v>72</v>
      </c>
      <c r="W55" t="s">
        <v>74</v>
      </c>
      <c r="X55" s="6" t="s">
        <v>171</v>
      </c>
    </row>
    <row r="56" spans="1:24" x14ac:dyDescent="0.25">
      <c r="A56">
        <v>52</v>
      </c>
      <c r="B56" t="s">
        <v>267</v>
      </c>
      <c r="C56">
        <v>43</v>
      </c>
      <c r="D56" s="6"/>
      <c r="E56" s="6"/>
      <c r="G56" s="6"/>
      <c r="I56" s="6"/>
      <c r="J56" s="6"/>
      <c r="U56" t="s">
        <v>79</v>
      </c>
      <c r="V56" t="s">
        <v>72</v>
      </c>
      <c r="W56" t="s">
        <v>297</v>
      </c>
      <c r="X56" s="6" t="s">
        <v>171</v>
      </c>
    </row>
    <row r="57" spans="1:24" x14ac:dyDescent="0.25">
      <c r="A57">
        <v>53</v>
      </c>
      <c r="B57" t="s">
        <v>268</v>
      </c>
      <c r="C57">
        <v>44</v>
      </c>
      <c r="G57" s="6"/>
      <c r="U57" t="s">
        <v>79</v>
      </c>
      <c r="V57" t="s">
        <v>75</v>
      </c>
      <c r="W57" t="s">
        <v>75</v>
      </c>
      <c r="X57" s="6" t="s">
        <v>171</v>
      </c>
    </row>
    <row r="58" spans="1:24" x14ac:dyDescent="0.25">
      <c r="A58">
        <v>54</v>
      </c>
      <c r="B58" t="s">
        <v>269</v>
      </c>
      <c r="C58">
        <v>45</v>
      </c>
      <c r="G58" s="6"/>
      <c r="U58" t="s">
        <v>79</v>
      </c>
      <c r="V58" t="s">
        <v>75</v>
      </c>
      <c r="W58" t="s">
        <v>298</v>
      </c>
      <c r="X58" s="6" t="s">
        <v>171</v>
      </c>
    </row>
    <row r="59" spans="1:24" x14ac:dyDescent="0.25">
      <c r="A59">
        <v>55</v>
      </c>
      <c r="B59" t="s">
        <v>270</v>
      </c>
      <c r="C59">
        <v>46</v>
      </c>
    </row>
    <row r="60" spans="1:24" x14ac:dyDescent="0.25">
      <c r="A60">
        <v>56</v>
      </c>
      <c r="B60" t="s">
        <v>271</v>
      </c>
      <c r="C60">
        <v>47</v>
      </c>
    </row>
    <row r="61" spans="1:24" x14ac:dyDescent="0.25">
      <c r="A61">
        <v>57</v>
      </c>
      <c r="B61" t="s">
        <v>272</v>
      </c>
      <c r="C61">
        <v>48</v>
      </c>
    </row>
    <row r="62" spans="1:24" x14ac:dyDescent="0.25">
      <c r="A62">
        <v>58</v>
      </c>
      <c r="B62" t="s">
        <v>273</v>
      </c>
      <c r="C62">
        <v>49</v>
      </c>
    </row>
    <row r="63" spans="1:24" x14ac:dyDescent="0.25">
      <c r="A63">
        <v>59</v>
      </c>
      <c r="B63" t="s">
        <v>274</v>
      </c>
      <c r="C63">
        <v>50</v>
      </c>
    </row>
    <row r="64" spans="1:24" x14ac:dyDescent="0.25">
      <c r="A64">
        <v>60</v>
      </c>
      <c r="B64" t="s">
        <v>275</v>
      </c>
      <c r="C64">
        <v>51</v>
      </c>
    </row>
    <row r="65" spans="1:3" x14ac:dyDescent="0.25">
      <c r="A65">
        <v>61</v>
      </c>
      <c r="B65" t="s">
        <v>276</v>
      </c>
      <c r="C65">
        <v>52</v>
      </c>
    </row>
    <row r="66" spans="1:3" x14ac:dyDescent="0.25">
      <c r="A66">
        <v>62</v>
      </c>
      <c r="B66" t="s">
        <v>277</v>
      </c>
      <c r="C66">
        <v>53</v>
      </c>
    </row>
    <row r="67" spans="1:3" x14ac:dyDescent="0.25">
      <c r="A67">
        <v>63</v>
      </c>
      <c r="B67" t="s">
        <v>278</v>
      </c>
      <c r="C67">
        <v>54</v>
      </c>
    </row>
    <row r="68" spans="1:3" x14ac:dyDescent="0.25">
      <c r="A68">
        <v>64</v>
      </c>
      <c r="B68" t="s">
        <v>279</v>
      </c>
      <c r="C68">
        <v>55</v>
      </c>
    </row>
    <row r="69" spans="1:3" x14ac:dyDescent="0.25">
      <c r="A69">
        <v>65</v>
      </c>
      <c r="B69" t="s">
        <v>280</v>
      </c>
      <c r="C69">
        <v>56</v>
      </c>
    </row>
    <row r="70" spans="1:3" x14ac:dyDescent="0.25">
      <c r="A70">
        <v>66</v>
      </c>
      <c r="B70" t="s">
        <v>281</v>
      </c>
      <c r="C70">
        <v>57</v>
      </c>
    </row>
    <row r="71" spans="1:3" x14ac:dyDescent="0.25">
      <c r="A71">
        <v>67</v>
      </c>
      <c r="B71" t="s">
        <v>282</v>
      </c>
      <c r="C71">
        <v>58</v>
      </c>
    </row>
    <row r="72" spans="1:3" x14ac:dyDescent="0.25">
      <c r="A72">
        <v>68</v>
      </c>
      <c r="B72" t="s">
        <v>283</v>
      </c>
      <c r="C72">
        <v>59</v>
      </c>
    </row>
    <row r="73" spans="1:3" x14ac:dyDescent="0.25">
      <c r="A73">
        <v>69</v>
      </c>
      <c r="B73" t="s">
        <v>284</v>
      </c>
      <c r="C73">
        <v>60</v>
      </c>
    </row>
    <row r="74" spans="1:3" x14ac:dyDescent="0.25">
      <c r="A74">
        <v>70</v>
      </c>
      <c r="B74" t="s">
        <v>285</v>
      </c>
      <c r="C74">
        <v>61</v>
      </c>
    </row>
    <row r="75" spans="1:3" x14ac:dyDescent="0.25">
      <c r="A75">
        <v>71</v>
      </c>
      <c r="B75" t="s">
        <v>286</v>
      </c>
      <c r="C75">
        <v>62</v>
      </c>
    </row>
    <row r="76" spans="1:3" x14ac:dyDescent="0.25">
      <c r="A76">
        <v>72</v>
      </c>
      <c r="B76" t="s">
        <v>287</v>
      </c>
      <c r="C76">
        <v>63</v>
      </c>
    </row>
    <row r="77" spans="1:3" x14ac:dyDescent="0.25">
      <c r="A77">
        <v>73</v>
      </c>
      <c r="B77" t="s">
        <v>288</v>
      </c>
      <c r="C77">
        <v>64</v>
      </c>
    </row>
  </sheetData>
  <sortState ref="F4:F59">
    <sortCondition ref="F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149"/>
  <sheetViews>
    <sheetView zoomScale="80" zoomScaleNormal="80" workbookViewId="0">
      <selection activeCell="K1" sqref="K1"/>
    </sheetView>
  </sheetViews>
  <sheetFormatPr baseColWidth="10" defaultRowHeight="15" x14ac:dyDescent="0.25"/>
  <cols>
    <col min="6" max="6" width="47.85546875" bestFit="1" customWidth="1"/>
    <col min="8" max="8" width="51.28515625" bestFit="1" customWidth="1"/>
    <col min="11" max="11" width="42" bestFit="1" customWidth="1"/>
    <col min="15" max="15" width="11.28515625" bestFit="1" customWidth="1"/>
    <col min="16" max="16" width="2.28515625" bestFit="1" customWidth="1"/>
    <col min="17" max="17" width="3.42578125" bestFit="1" customWidth="1"/>
    <col min="18" max="18" width="4.42578125" bestFit="1" customWidth="1"/>
  </cols>
  <sheetData>
    <row r="1" spans="1:23" x14ac:dyDescent="0.25">
      <c r="A1" t="s">
        <v>159</v>
      </c>
      <c r="F1" t="s">
        <v>159</v>
      </c>
      <c r="G1">
        <v>1</v>
      </c>
      <c r="H1" t="str">
        <f>"* " &amp; F1 &amp; " *"</f>
        <v>* Tema *</v>
      </c>
      <c r="K1" s="5" t="s">
        <v>292</v>
      </c>
      <c r="U1" t="s">
        <v>314</v>
      </c>
      <c r="V1" t="s">
        <v>315</v>
      </c>
      <c r="W1" t="str">
        <f>V1 &amp; "=" &amp; U1</f>
        <v xml:space="preserve"> txtCuotasYAporta.Text=.Cells(lngRenglonDatos + 1, lngColumnaAnio + cboPeriodo.ListIndex).Value </v>
      </c>
    </row>
    <row r="2" spans="1:23" x14ac:dyDescent="0.25">
      <c r="A2" t="s">
        <v>158</v>
      </c>
      <c r="F2" t="s">
        <v>158</v>
      </c>
      <c r="G2">
        <v>2</v>
      </c>
      <c r="H2" t="str">
        <f t="shared" ref="H2:H61" si="0">"* " &amp; F2 &amp; " *"</f>
        <v>* Información *</v>
      </c>
      <c r="K2" s="6" t="s">
        <v>84</v>
      </c>
      <c r="O2" t="s">
        <v>293</v>
      </c>
      <c r="P2">
        <v>2</v>
      </c>
      <c r="Q2">
        <v>65</v>
      </c>
      <c r="R2">
        <f>P2*Q2</f>
        <v>130</v>
      </c>
      <c r="U2" t="s">
        <v>316</v>
      </c>
      <c r="V2" t="s">
        <v>317</v>
      </c>
      <c r="W2" t="str">
        <f t="shared" ref="W2:W31" si="1">V2 &amp; "=" &amp; U2</f>
        <v xml:space="preserve"> txtContribucDeMejoras.Text=  .Cells(lngRenglonDatos + 2, lngColumnaAnio + cboPeriodo.ListIndex).Value </v>
      </c>
    </row>
    <row r="3" spans="1:23" x14ac:dyDescent="0.25">
      <c r="A3" t="s">
        <v>4</v>
      </c>
      <c r="F3" t="s">
        <v>4</v>
      </c>
      <c r="G3">
        <v>3</v>
      </c>
      <c r="H3" t="str">
        <f t="shared" si="0"/>
        <v>* Concepto *</v>
      </c>
      <c r="K3" s="6" t="s">
        <v>86</v>
      </c>
      <c r="O3" t="s">
        <v>295</v>
      </c>
      <c r="P3">
        <v>3</v>
      </c>
      <c r="Q3">
        <v>20</v>
      </c>
      <c r="R3">
        <f>P3*Q3</f>
        <v>60</v>
      </c>
      <c r="U3" t="s">
        <v>318</v>
      </c>
      <c r="V3" t="s">
        <v>319</v>
      </c>
      <c r="W3" t="str">
        <f t="shared" si="1"/>
        <v xml:space="preserve"> txtDerechos.Text=  .Cells(lngRenglonDatos + 3, lngColumnaAnio + cboPeriodo.ListIndex).Value </v>
      </c>
    </row>
    <row r="4" spans="1:23" x14ac:dyDescent="0.25">
      <c r="A4" t="s">
        <v>5</v>
      </c>
      <c r="F4" t="s">
        <v>5</v>
      </c>
      <c r="G4">
        <v>4</v>
      </c>
      <c r="H4" t="str">
        <f t="shared" si="0"/>
        <v>* Acreedor o Prestador de Servicio / Subconcepto *</v>
      </c>
      <c r="K4" s="6" t="s">
        <v>376</v>
      </c>
      <c r="O4" t="s">
        <v>294</v>
      </c>
      <c r="P4">
        <v>4</v>
      </c>
      <c r="Q4">
        <v>8</v>
      </c>
      <c r="R4">
        <f>P4*Q4</f>
        <v>32</v>
      </c>
      <c r="U4" t="s">
        <v>320</v>
      </c>
      <c r="V4" t="s">
        <v>321</v>
      </c>
      <c r="W4" t="str">
        <f t="shared" si="1"/>
        <v xml:space="preserve"> txtProductos.Text=  .Cells(lngRenglonDatos + 4, lngColumnaAnio + cboPeriodo.ListIndex).Value </v>
      </c>
    </row>
    <row r="5" spans="1:23" x14ac:dyDescent="0.25">
      <c r="A5" t="s">
        <v>80</v>
      </c>
      <c r="F5" t="s">
        <v>80</v>
      </c>
      <c r="G5">
        <v>5</v>
      </c>
      <c r="H5" t="str">
        <f t="shared" si="0"/>
        <v>* Clave de Registro ante la SHCP *</v>
      </c>
      <c r="K5" s="6" t="s">
        <v>87</v>
      </c>
      <c r="U5" t="s">
        <v>322</v>
      </c>
      <c r="V5" t="s">
        <v>323</v>
      </c>
      <c r="W5" t="str">
        <f t="shared" si="1"/>
        <v xml:space="preserve"> txtAprovecham.Text=  .Cells(lngRenglonDatos + 5, lngColumnaAnio + cboPeriodo.ListIndex).Value </v>
      </c>
    </row>
    <row r="6" spans="1:23" x14ac:dyDescent="0.25">
      <c r="A6" t="s">
        <v>6</v>
      </c>
      <c r="F6" t="s">
        <v>6</v>
      </c>
      <c r="G6">
        <v>6</v>
      </c>
      <c r="H6" t="str">
        <f t="shared" si="0"/>
        <v>* Fuente de Pago *</v>
      </c>
      <c r="K6" s="6" t="s">
        <v>88</v>
      </c>
      <c r="R6">
        <f>SUM(R2:R5)</f>
        <v>222</v>
      </c>
      <c r="U6" t="s">
        <v>324</v>
      </c>
      <c r="V6" t="s">
        <v>325</v>
      </c>
      <c r="W6" t="str">
        <f t="shared" si="1"/>
        <v xml:space="preserve"> txtIngresosPorVta.Text=  .Cells(lngRenglonDatos + 6, lngColumnaAnio + cboPeriodo.ListIndex).Value </v>
      </c>
    </row>
    <row r="7" spans="1:23" x14ac:dyDescent="0.25">
      <c r="A7" t="s">
        <v>164</v>
      </c>
      <c r="F7" t="s">
        <v>164</v>
      </c>
      <c r="G7">
        <v>7</v>
      </c>
      <c r="H7" t="str">
        <f t="shared" si="0"/>
        <v>* Fuente de Pago Alterna *</v>
      </c>
      <c r="K7" s="6" t="s">
        <v>91</v>
      </c>
      <c r="U7" t="s">
        <v>313</v>
      </c>
      <c r="W7" t="str">
        <f t="shared" si="1"/>
        <v xml:space="preserve">=  </v>
      </c>
    </row>
    <row r="8" spans="1:23" x14ac:dyDescent="0.25">
      <c r="A8" t="s">
        <v>78</v>
      </c>
      <c r="F8" t="s">
        <v>78</v>
      </c>
      <c r="G8">
        <v>8</v>
      </c>
      <c r="H8" t="str">
        <f t="shared" si="0"/>
        <v>* Deudor u Obligado *</v>
      </c>
      <c r="K8" s="6" t="s">
        <v>93</v>
      </c>
      <c r="U8" t="s">
        <v>326</v>
      </c>
      <c r="V8" t="s">
        <v>327</v>
      </c>
      <c r="W8" t="str">
        <f t="shared" si="1"/>
        <v xml:space="preserve"> txtFondoGral.Text=  .Cells(lngRenglonDatos + 7, lngColumnaAnio + cboPeriodo.ListIndex).Value </v>
      </c>
    </row>
    <row r="9" spans="1:23" x14ac:dyDescent="0.25">
      <c r="A9" t="s">
        <v>7</v>
      </c>
      <c r="F9" t="s">
        <v>7</v>
      </c>
      <c r="G9">
        <v>9</v>
      </c>
      <c r="H9" t="str">
        <f t="shared" si="0"/>
        <v>* Monto Contratado *</v>
      </c>
      <c r="K9" s="6" t="s">
        <v>95</v>
      </c>
      <c r="U9" t="s">
        <v>328</v>
      </c>
      <c r="V9" t="s">
        <v>329</v>
      </c>
      <c r="W9" t="str">
        <f t="shared" si="1"/>
        <v xml:space="preserve"> txtlFondoFomentoM.Text=  .Cells(lngRenglonDatos + 8, lngColumnaAnio + cboPeriodo.ListIndex).Value </v>
      </c>
    </row>
    <row r="10" spans="1:23" x14ac:dyDescent="0.25">
      <c r="A10" t="s">
        <v>8</v>
      </c>
      <c r="F10" t="s">
        <v>8</v>
      </c>
      <c r="G10">
        <v>10</v>
      </c>
      <c r="H10" t="str">
        <f t="shared" si="0"/>
        <v>* Unidad de Contrato *</v>
      </c>
      <c r="K10" s="6" t="s">
        <v>97</v>
      </c>
      <c r="U10" t="s">
        <v>330</v>
      </c>
      <c r="V10" t="s">
        <v>331</v>
      </c>
      <c r="W10" t="str">
        <f t="shared" si="1"/>
        <v xml:space="preserve"> txtFondoFiscRecauda.Text=  .Cells(lngRenglonDatos + 9, lngColumnaAnio + cboPeriodo.ListIndex).Value </v>
      </c>
    </row>
    <row r="11" spans="1:23" x14ac:dyDescent="0.25">
      <c r="A11" t="s">
        <v>76</v>
      </c>
      <c r="B11">
        <v>2016</v>
      </c>
      <c r="C11" t="s">
        <v>14</v>
      </c>
      <c r="D11" t="str">
        <f>A11 &amp; " " &amp; B11 &amp; " " &amp; C11</f>
        <v>Saldo / Monto Devengado 2016 1T</v>
      </c>
      <c r="F11" t="s">
        <v>180</v>
      </c>
      <c r="G11">
        <v>11</v>
      </c>
      <c r="H11" t="str">
        <f t="shared" si="0"/>
        <v>* Saldo / Monto Devengado 2016 1T *</v>
      </c>
      <c r="K11" s="6" t="s">
        <v>99</v>
      </c>
      <c r="U11" t="s">
        <v>332</v>
      </c>
      <c r="V11" t="s">
        <v>333</v>
      </c>
      <c r="W11" t="str">
        <f t="shared" si="1"/>
        <v xml:space="preserve"> txtFondoCompensa.Text=  .Cells(lngRenglonDatos + 10, lngColumnaAnio + cboPeriodo.ListIndex).Value </v>
      </c>
    </row>
    <row r="12" spans="1:23" x14ac:dyDescent="0.25">
      <c r="A12" t="s">
        <v>76</v>
      </c>
      <c r="B12">
        <v>2016</v>
      </c>
      <c r="C12" t="s">
        <v>15</v>
      </c>
      <c r="D12" t="str">
        <f t="shared" ref="D12:D60" si="2">A12 &amp; " " &amp; B12 &amp; " " &amp; C12</f>
        <v>Saldo / Monto Devengado 2016 2T</v>
      </c>
      <c r="F12" t="s">
        <v>181</v>
      </c>
      <c r="G12">
        <v>12</v>
      </c>
      <c r="H12" t="str">
        <f t="shared" si="0"/>
        <v>* Saldo / Monto Devengado 2016 2T *</v>
      </c>
      <c r="K12" s="6" t="s">
        <v>101</v>
      </c>
      <c r="U12" t="s">
        <v>334</v>
      </c>
      <c r="V12" t="s">
        <v>335</v>
      </c>
      <c r="W12" t="str">
        <f t="shared" si="1"/>
        <v xml:space="preserve"> txtlFondoExtracHidro.Text=  .Cells(lngRenglonDatos + 11, lngColumnaAnio + cboPeriodo.ListIndex).Value </v>
      </c>
    </row>
    <row r="13" spans="1:23" x14ac:dyDescent="0.25">
      <c r="A13" t="s">
        <v>76</v>
      </c>
      <c r="B13">
        <v>2016</v>
      </c>
      <c r="C13" t="s">
        <v>16</v>
      </c>
      <c r="D13" t="str">
        <f t="shared" si="2"/>
        <v>Saldo / Monto Devengado 2016 3T</v>
      </c>
      <c r="F13" t="s">
        <v>182</v>
      </c>
      <c r="G13">
        <v>13</v>
      </c>
      <c r="H13" t="str">
        <f t="shared" si="0"/>
        <v>* Saldo / Monto Devengado 2016 3T *</v>
      </c>
      <c r="K13" s="6" t="s">
        <v>103</v>
      </c>
      <c r="U13" t="s">
        <v>336</v>
      </c>
      <c r="V13" t="s">
        <v>337</v>
      </c>
      <c r="W13" t="str">
        <f t="shared" si="1"/>
        <v xml:space="preserve"> txtImpuestoEspProdServ.Text=  .Cells(lngRenglonDatos + 12, lngColumnaAnio + cboPeriodo.ListIndex).Value </v>
      </c>
    </row>
    <row r="14" spans="1:23" x14ac:dyDescent="0.25">
      <c r="A14" t="s">
        <v>76</v>
      </c>
      <c r="B14">
        <v>2016</v>
      </c>
      <c r="C14" t="s">
        <v>17</v>
      </c>
      <c r="D14" t="str">
        <f t="shared" si="2"/>
        <v>Saldo / Monto Devengado 2016 4T</v>
      </c>
      <c r="F14" t="s">
        <v>183</v>
      </c>
      <c r="G14">
        <v>14</v>
      </c>
      <c r="H14" t="str">
        <f t="shared" si="0"/>
        <v>* Saldo / Monto Devengado 2016 4T *</v>
      </c>
      <c r="K14" s="6" t="s">
        <v>104</v>
      </c>
      <c r="U14" t="s">
        <v>338</v>
      </c>
      <c r="V14" t="s">
        <v>339</v>
      </c>
      <c r="W14" t="str">
        <f t="shared" si="1"/>
        <v xml:space="preserve"> txt0136Recauda.Text=  .Cells(lngRenglonDatos + 13, lngColumnaAnio + cboPeriodo.ListIndex).Value </v>
      </c>
    </row>
    <row r="15" spans="1:23" x14ac:dyDescent="0.25">
      <c r="A15" t="s">
        <v>76</v>
      </c>
      <c r="B15">
        <v>2016</v>
      </c>
      <c r="C15" t="s">
        <v>168</v>
      </c>
      <c r="D15" t="str">
        <f t="shared" si="2"/>
        <v>Saldo / Monto Devengado 2016 CP</v>
      </c>
      <c r="F15" t="s">
        <v>184</v>
      </c>
      <c r="G15">
        <v>15</v>
      </c>
      <c r="H15" t="str">
        <f t="shared" si="0"/>
        <v>* Saldo / Monto Devengado 2016 CP *</v>
      </c>
      <c r="K15" s="6" t="s">
        <v>106</v>
      </c>
      <c r="U15" t="s">
        <v>340</v>
      </c>
      <c r="V15" t="s">
        <v>341</v>
      </c>
      <c r="W15" t="str">
        <f t="shared" si="1"/>
        <v xml:space="preserve"> txt317SobreExtrPetroleo.Text=  .Cells(lngRenglonDatos + 14, lngColumnaAnio + cboPeriodo.ListIndex).Value </v>
      </c>
    </row>
    <row r="16" spans="1:23" x14ac:dyDescent="0.25">
      <c r="A16" t="s">
        <v>9</v>
      </c>
      <c r="B16">
        <v>2016</v>
      </c>
      <c r="C16" t="s">
        <v>14</v>
      </c>
      <c r="D16" t="str">
        <f t="shared" si="2"/>
        <v>Amortizaciones / Pago de Inversión 2016 1T</v>
      </c>
      <c r="F16" t="s">
        <v>185</v>
      </c>
      <c r="G16">
        <v>16</v>
      </c>
      <c r="H16" t="str">
        <f t="shared" si="0"/>
        <v>* Amortizaciones / Pago de Inversión 2016 1T *</v>
      </c>
      <c r="K16" s="6" t="s">
        <v>108</v>
      </c>
      <c r="U16" t="s">
        <v>342</v>
      </c>
      <c r="V16" t="s">
        <v>343</v>
      </c>
      <c r="W16" t="str">
        <f t="shared" si="1"/>
        <v xml:space="preserve"> txtGasolinaDisel.Text=  .Cells(lngRenglonDatos + 15, lngColumnaAnio + cboPeriodo.ListIndex).Value </v>
      </c>
    </row>
    <row r="17" spans="1:23" x14ac:dyDescent="0.25">
      <c r="A17" t="s">
        <v>9</v>
      </c>
      <c r="B17">
        <v>2016</v>
      </c>
      <c r="C17" t="s">
        <v>15</v>
      </c>
      <c r="D17" t="str">
        <f t="shared" si="2"/>
        <v>Amortizaciones / Pago de Inversión 2016 2T</v>
      </c>
      <c r="F17" t="s">
        <v>186</v>
      </c>
      <c r="G17">
        <v>17</v>
      </c>
      <c r="H17" t="str">
        <f t="shared" si="0"/>
        <v>* Amortizaciones / Pago de Inversión 2016 2T *</v>
      </c>
      <c r="K17" s="6" t="s">
        <v>110</v>
      </c>
      <c r="U17" t="s">
        <v>344</v>
      </c>
      <c r="V17" t="s">
        <v>345</v>
      </c>
      <c r="W17" t="str">
        <f t="shared" si="1"/>
        <v xml:space="preserve"> txtFondoISR.Text=  .Cells(lngRenglonDatos + 16, lngColumnaAnio + cboPeriodo.ListIndex).Value </v>
      </c>
    </row>
    <row r="18" spans="1:23" x14ac:dyDescent="0.25">
      <c r="A18" t="s">
        <v>9</v>
      </c>
      <c r="B18">
        <v>2016</v>
      </c>
      <c r="C18" t="s">
        <v>16</v>
      </c>
      <c r="D18" t="str">
        <f t="shared" si="2"/>
        <v>Amortizaciones / Pago de Inversión 2016 3T</v>
      </c>
      <c r="F18" t="s">
        <v>187</v>
      </c>
      <c r="G18">
        <v>18</v>
      </c>
      <c r="H18" t="str">
        <f t="shared" si="0"/>
        <v>* Amortizaciones / Pago de Inversión 2016 3T *</v>
      </c>
      <c r="K18" s="6" t="s">
        <v>111</v>
      </c>
      <c r="U18" t="s">
        <v>346</v>
      </c>
      <c r="V18" t="s">
        <v>347</v>
      </c>
      <c r="W18" t="str">
        <f t="shared" si="1"/>
        <v xml:space="preserve"> txtFondoEstabilizaIngr.Text=  .Cells(lngRenglonDatos + 17, lngColumnaAnio + cboPeriodo.ListIndex).Value </v>
      </c>
    </row>
    <row r="19" spans="1:23" x14ac:dyDescent="0.25">
      <c r="A19" t="s">
        <v>9</v>
      </c>
      <c r="B19">
        <v>2016</v>
      </c>
      <c r="C19" t="s">
        <v>17</v>
      </c>
      <c r="D19" t="str">
        <f t="shared" si="2"/>
        <v>Amortizaciones / Pago de Inversión 2016 4T</v>
      </c>
      <c r="F19" t="s">
        <v>188</v>
      </c>
      <c r="G19">
        <v>19</v>
      </c>
      <c r="H19" t="str">
        <f t="shared" si="0"/>
        <v>* Amortizaciones / Pago de Inversión 2016 4T *</v>
      </c>
      <c r="K19" s="6" t="s">
        <v>19</v>
      </c>
      <c r="U19" t="s">
        <v>313</v>
      </c>
      <c r="W19" t="str">
        <f t="shared" si="1"/>
        <v xml:space="preserve">=  </v>
      </c>
    </row>
    <row r="20" spans="1:23" x14ac:dyDescent="0.25">
      <c r="A20" t="s">
        <v>9</v>
      </c>
      <c r="B20">
        <v>2016</v>
      </c>
      <c r="C20" t="s">
        <v>168</v>
      </c>
      <c r="D20" t="str">
        <f t="shared" si="2"/>
        <v>Amortizaciones / Pago de Inversión 2016 CP</v>
      </c>
      <c r="F20" t="s">
        <v>189</v>
      </c>
      <c r="G20">
        <v>20</v>
      </c>
      <c r="H20" t="str">
        <f t="shared" si="0"/>
        <v>* Amortizaciones / Pago de Inversión 2016 CP *</v>
      </c>
      <c r="K20" s="6" t="s">
        <v>112</v>
      </c>
      <c r="U20" t="s">
        <v>348</v>
      </c>
      <c r="V20" t="s">
        <v>349</v>
      </c>
      <c r="W20" t="str">
        <f t="shared" si="1"/>
        <v xml:space="preserve"> txtTenenciaVehi.Text=  .Cells(lngRenglonDatos + 18, lngColumnaAnio + cboPeriodo.ListIndex).Value </v>
      </c>
    </row>
    <row r="21" spans="1:23" x14ac:dyDescent="0.25">
      <c r="A21" t="s">
        <v>10</v>
      </c>
      <c r="B21">
        <v>2016</v>
      </c>
      <c r="C21" t="s">
        <v>14</v>
      </c>
      <c r="D21" t="str">
        <f t="shared" si="2"/>
        <v>Intereses 2016 1T</v>
      </c>
      <c r="F21" t="s">
        <v>190</v>
      </c>
      <c r="G21">
        <v>21</v>
      </c>
      <c r="H21" t="str">
        <f t="shared" si="0"/>
        <v>* Intereses 2016 1T *</v>
      </c>
      <c r="K21" s="6" t="s">
        <v>113</v>
      </c>
      <c r="U21" t="s">
        <v>350</v>
      </c>
      <c r="V21" t="s">
        <v>351</v>
      </c>
      <c r="W21" t="str">
        <f t="shared" si="1"/>
        <v xml:space="preserve"> txtFondoISAN.Text=  .Cells(lngRenglonDatos + 19, lngColumnaAnio + cboPeriodo.ListIndex).Value </v>
      </c>
    </row>
    <row r="22" spans="1:23" x14ac:dyDescent="0.25">
      <c r="A22" t="s">
        <v>10</v>
      </c>
      <c r="B22">
        <v>2016</v>
      </c>
      <c r="C22" t="s">
        <v>15</v>
      </c>
      <c r="D22" t="str">
        <f t="shared" si="2"/>
        <v>Intereses 2016 2T</v>
      </c>
      <c r="F22" t="s">
        <v>191</v>
      </c>
      <c r="G22">
        <v>22</v>
      </c>
      <c r="H22" t="str">
        <f t="shared" si="0"/>
        <v>* Intereses 2016 2T *</v>
      </c>
      <c r="K22" s="6" t="s">
        <v>114</v>
      </c>
      <c r="U22" t="s">
        <v>352</v>
      </c>
      <c r="V22" t="s">
        <v>353</v>
      </c>
      <c r="W22" t="str">
        <f t="shared" si="1"/>
        <v xml:space="preserve"> txtImpuestoAutosNvos.Text=  .Cells(lngRenglonDatos + 20, lngColumnaAnio + cboPeriodo.ListIndex).Value </v>
      </c>
    </row>
    <row r="23" spans="1:23" x14ac:dyDescent="0.25">
      <c r="A23" t="s">
        <v>10</v>
      </c>
      <c r="B23">
        <v>2016</v>
      </c>
      <c r="C23" t="s">
        <v>16</v>
      </c>
      <c r="D23" t="str">
        <f t="shared" si="2"/>
        <v>Intereses 2016 3T</v>
      </c>
      <c r="F23" t="s">
        <v>192</v>
      </c>
      <c r="G23">
        <v>23</v>
      </c>
      <c r="H23" t="str">
        <f t="shared" si="0"/>
        <v>* Intereses 2016 3T *</v>
      </c>
      <c r="K23" s="6" t="s">
        <v>115</v>
      </c>
      <c r="U23" t="s">
        <v>354</v>
      </c>
      <c r="V23" t="s">
        <v>355</v>
      </c>
      <c r="W23" t="str">
        <f t="shared" si="1"/>
        <v xml:space="preserve"> txtFondoCompensaRepecos.Text=  .Cells(lngRenglonDatos + 21, lngColumnaAnio + cboPeriodo.ListIndex).Value </v>
      </c>
    </row>
    <row r="24" spans="1:23" x14ac:dyDescent="0.25">
      <c r="A24" t="s">
        <v>10</v>
      </c>
      <c r="B24">
        <v>2016</v>
      </c>
      <c r="C24" t="s">
        <v>17</v>
      </c>
      <c r="D24" t="str">
        <f t="shared" si="2"/>
        <v>Intereses 2016 4T</v>
      </c>
      <c r="F24" t="s">
        <v>193</v>
      </c>
      <c r="G24">
        <v>24</v>
      </c>
      <c r="H24" t="str">
        <f t="shared" si="0"/>
        <v>* Intereses 2016 4T *</v>
      </c>
      <c r="K24" s="6" t="s">
        <v>116</v>
      </c>
      <c r="U24" t="s">
        <v>356</v>
      </c>
      <c r="V24" t="s">
        <v>357</v>
      </c>
      <c r="W24" t="str">
        <f t="shared" si="1"/>
        <v xml:space="preserve"> txtIncentivosEco.Text=  .Cells(lngRenglonDatos + 22, lngColumnaAnio + cboPeriodo.ListIndex).Value </v>
      </c>
    </row>
    <row r="25" spans="1:23" x14ac:dyDescent="0.25">
      <c r="A25" t="s">
        <v>10</v>
      </c>
      <c r="B25">
        <v>2016</v>
      </c>
      <c r="C25" t="s">
        <v>168</v>
      </c>
      <c r="D25" t="str">
        <f t="shared" si="2"/>
        <v>Intereses 2016 CP</v>
      </c>
      <c r="F25" t="s">
        <v>194</v>
      </c>
      <c r="G25">
        <v>25</v>
      </c>
      <c r="H25" t="str">
        <f t="shared" si="0"/>
        <v>* Intereses 2016 CP *</v>
      </c>
      <c r="K25" s="6" t="s">
        <v>117</v>
      </c>
      <c r="U25" t="s">
        <v>313</v>
      </c>
      <c r="W25" t="str">
        <f t="shared" si="1"/>
        <v xml:space="preserve">=  </v>
      </c>
    </row>
    <row r="26" spans="1:23" x14ac:dyDescent="0.25">
      <c r="A26" t="s">
        <v>11</v>
      </c>
      <c r="B26">
        <v>2016</v>
      </c>
      <c r="C26" t="s">
        <v>14</v>
      </c>
      <c r="D26" t="str">
        <f t="shared" si="2"/>
        <v>Comisiones 2016 1T</v>
      </c>
      <c r="F26" t="s">
        <v>195</v>
      </c>
      <c r="G26">
        <v>26</v>
      </c>
      <c r="H26" t="str">
        <f t="shared" si="0"/>
        <v>* Comisiones 2016 1T *</v>
      </c>
      <c r="K26" s="6" t="s">
        <v>118</v>
      </c>
      <c r="U26" t="s">
        <v>358</v>
      </c>
      <c r="V26" t="s">
        <v>359</v>
      </c>
      <c r="W26" t="str">
        <f t="shared" si="1"/>
        <v xml:space="preserve"> txtTransferencias.Text=  .Cells(lngRenglonDatos + 23, lngColumnaAnio + cboPeriodo.ListIndex).Value </v>
      </c>
    </row>
    <row r="27" spans="1:23" x14ac:dyDescent="0.25">
      <c r="A27" t="s">
        <v>11</v>
      </c>
      <c r="B27">
        <v>2016</v>
      </c>
      <c r="C27" t="s">
        <v>15</v>
      </c>
      <c r="D27" t="str">
        <f t="shared" si="2"/>
        <v>Comisiones 2016 2T</v>
      </c>
      <c r="F27" t="s">
        <v>196</v>
      </c>
      <c r="G27">
        <v>27</v>
      </c>
      <c r="H27" t="str">
        <f t="shared" si="0"/>
        <v>* Comisiones 2016 2T *</v>
      </c>
      <c r="K27" s="6" t="s">
        <v>119</v>
      </c>
      <c r="U27" t="s">
        <v>360</v>
      </c>
      <c r="V27" t="s">
        <v>361</v>
      </c>
      <c r="W27" t="str">
        <f t="shared" si="1"/>
        <v xml:space="preserve"> txtConvenios.Text=  .Cells(lngRenglonDatos + 24, lngColumnaAnio + cboPeriodo.ListIndex).Value </v>
      </c>
    </row>
    <row r="28" spans="1:23" x14ac:dyDescent="0.25">
      <c r="A28" t="s">
        <v>11</v>
      </c>
      <c r="B28">
        <v>2016</v>
      </c>
      <c r="C28" t="s">
        <v>16</v>
      </c>
      <c r="D28" t="str">
        <f t="shared" si="2"/>
        <v>Comisiones 2016 3T</v>
      </c>
      <c r="F28" t="s">
        <v>197</v>
      </c>
      <c r="G28">
        <v>28</v>
      </c>
      <c r="H28" t="str">
        <f t="shared" si="0"/>
        <v>* Comisiones 2016 3T *</v>
      </c>
      <c r="K28" s="6" t="s">
        <v>120</v>
      </c>
      <c r="U28" t="s">
        <v>362</v>
      </c>
      <c r="V28" t="s">
        <v>363</v>
      </c>
      <c r="W28" t="str">
        <f t="shared" si="1"/>
        <v xml:space="preserve"> txtParticipaIngresosL.Text=  .Cells(lngRenglonDatos + 25, lngColumnaAnio + cboPeriodo.ListIndex).Value </v>
      </c>
    </row>
    <row r="29" spans="1:23" x14ac:dyDescent="0.25">
      <c r="A29" t="s">
        <v>11</v>
      </c>
      <c r="B29">
        <v>2016</v>
      </c>
      <c r="C29" t="s">
        <v>17</v>
      </c>
      <c r="D29" t="str">
        <f t="shared" si="2"/>
        <v>Comisiones 2016 4T</v>
      </c>
      <c r="F29" t="s">
        <v>198</v>
      </c>
      <c r="G29">
        <v>29</v>
      </c>
      <c r="H29" t="str">
        <f t="shared" si="0"/>
        <v>* Comisiones 2016 4T *</v>
      </c>
      <c r="K29" s="6" t="s">
        <v>121</v>
      </c>
      <c r="U29" t="s">
        <v>364</v>
      </c>
      <c r="V29" t="s">
        <v>365</v>
      </c>
      <c r="W29" t="str">
        <f t="shared" si="1"/>
        <v xml:space="preserve"> txtOtrosIngresosLDisp.Text=  .Cells(lngRenglonDatos + 26, lngColumnaAnio + cboPeriodo.ListIndex).Value </v>
      </c>
    </row>
    <row r="30" spans="1:23" x14ac:dyDescent="0.25">
      <c r="A30" t="s">
        <v>11</v>
      </c>
      <c r="B30">
        <v>2016</v>
      </c>
      <c r="C30" t="s">
        <v>168</v>
      </c>
      <c r="D30" t="str">
        <f t="shared" si="2"/>
        <v>Comisiones 2016 CP</v>
      </c>
      <c r="F30" t="s">
        <v>199</v>
      </c>
      <c r="G30">
        <v>30</v>
      </c>
      <c r="H30" t="str">
        <f t="shared" si="0"/>
        <v>* Comisiones 2016 CP *</v>
      </c>
      <c r="K30" s="6" t="s">
        <v>122</v>
      </c>
      <c r="U30" t="s">
        <v>366</v>
      </c>
      <c r="V30" t="s">
        <v>367</v>
      </c>
      <c r="W30" t="str">
        <f t="shared" si="1"/>
        <v xml:space="preserve"> txtAjusteParticip.Text=  .Cells(lngRenglonDatos + 27, lngColumnaAnio + cboPeriodo.ListIndex).Value </v>
      </c>
    </row>
    <row r="31" spans="1:23" x14ac:dyDescent="0.25">
      <c r="A31" t="s">
        <v>12</v>
      </c>
      <c r="B31">
        <v>2016</v>
      </c>
      <c r="C31" t="s">
        <v>14</v>
      </c>
      <c r="D31" t="str">
        <f t="shared" si="2"/>
        <v>Otros Gastos 2016 1T</v>
      </c>
      <c r="F31" t="s">
        <v>200</v>
      </c>
      <c r="G31">
        <v>31</v>
      </c>
      <c r="H31" t="str">
        <f t="shared" si="0"/>
        <v>* Otros Gastos 2016 1T *</v>
      </c>
      <c r="K31" s="6" t="s">
        <v>123</v>
      </c>
      <c r="U31" t="s">
        <v>368</v>
      </c>
      <c r="V31" t="s">
        <v>369</v>
      </c>
      <c r="W31" t="str">
        <f t="shared" si="1"/>
        <v xml:space="preserve"> txtAjusteIngresosV.Text=  .Cells(lngRenglonDatos + 28, lngColumnaAnio + cboPeriodo.ListIndex).Value </v>
      </c>
    </row>
    <row r="32" spans="1:23" x14ac:dyDescent="0.25">
      <c r="A32" t="s">
        <v>12</v>
      </c>
      <c r="B32">
        <v>2016</v>
      </c>
      <c r="C32" t="s">
        <v>15</v>
      </c>
      <c r="D32" t="str">
        <f t="shared" si="2"/>
        <v>Otros Gastos 2016 2T</v>
      </c>
      <c r="F32" t="s">
        <v>201</v>
      </c>
      <c r="G32">
        <v>32</v>
      </c>
      <c r="H32" t="str">
        <f t="shared" si="0"/>
        <v>* Otros Gastos 2016 2T *</v>
      </c>
      <c r="K32" s="6" t="s">
        <v>124</v>
      </c>
    </row>
    <row r="33" spans="1:11" x14ac:dyDescent="0.25">
      <c r="A33" t="s">
        <v>12</v>
      </c>
      <c r="B33">
        <v>2016</v>
      </c>
      <c r="C33" t="s">
        <v>16</v>
      </c>
      <c r="D33" t="str">
        <f t="shared" si="2"/>
        <v>Otros Gastos 2016 3T</v>
      </c>
      <c r="F33" t="s">
        <v>202</v>
      </c>
      <c r="G33">
        <v>33</v>
      </c>
      <c r="H33" t="str">
        <f t="shared" si="0"/>
        <v>* Otros Gastos 2016 3T *</v>
      </c>
      <c r="K33" s="6" t="s">
        <v>125</v>
      </c>
    </row>
    <row r="34" spans="1:11" x14ac:dyDescent="0.25">
      <c r="A34" t="s">
        <v>12</v>
      </c>
      <c r="B34">
        <v>2016</v>
      </c>
      <c r="C34" t="s">
        <v>17</v>
      </c>
      <c r="D34" t="str">
        <f t="shared" si="2"/>
        <v>Otros Gastos 2016 4T</v>
      </c>
      <c r="F34" t="s">
        <v>203</v>
      </c>
      <c r="G34">
        <v>34</v>
      </c>
      <c r="H34" t="str">
        <f t="shared" si="0"/>
        <v>* Otros Gastos 2016 4T *</v>
      </c>
      <c r="K34" s="6" t="s">
        <v>126</v>
      </c>
    </row>
    <row r="35" spans="1:11" x14ac:dyDescent="0.25">
      <c r="A35" t="s">
        <v>12</v>
      </c>
      <c r="B35">
        <v>2016</v>
      </c>
      <c r="C35" t="s">
        <v>168</v>
      </c>
      <c r="D35" t="str">
        <f t="shared" si="2"/>
        <v>Otros Gastos 2016 CP</v>
      </c>
      <c r="F35" t="s">
        <v>204</v>
      </c>
      <c r="G35">
        <v>35</v>
      </c>
      <c r="H35" t="str">
        <f t="shared" si="0"/>
        <v>* Otros Gastos 2016 CP *</v>
      </c>
      <c r="K35" s="6" t="s">
        <v>127</v>
      </c>
    </row>
    <row r="36" spans="1:11" x14ac:dyDescent="0.25">
      <c r="A36" t="s">
        <v>76</v>
      </c>
      <c r="B36">
        <v>2017</v>
      </c>
      <c r="C36" t="s">
        <v>14</v>
      </c>
      <c r="D36" t="str">
        <f t="shared" si="2"/>
        <v>Saldo / Monto Devengado 2017 1T</v>
      </c>
      <c r="F36" t="s">
        <v>205</v>
      </c>
      <c r="G36">
        <v>36</v>
      </c>
      <c r="H36" t="str">
        <f t="shared" si="0"/>
        <v>* Saldo / Monto Devengado 2017 1T *</v>
      </c>
      <c r="K36" s="6" t="s">
        <v>128</v>
      </c>
    </row>
    <row r="37" spans="1:11" x14ac:dyDescent="0.25">
      <c r="A37" t="s">
        <v>76</v>
      </c>
      <c r="B37">
        <v>2017</v>
      </c>
      <c r="C37" t="s">
        <v>15</v>
      </c>
      <c r="D37" t="str">
        <f t="shared" si="2"/>
        <v>Saldo / Monto Devengado 2017 2T</v>
      </c>
      <c r="F37" t="s">
        <v>206</v>
      </c>
      <c r="G37">
        <v>37</v>
      </c>
      <c r="H37" t="str">
        <f t="shared" si="0"/>
        <v>* Saldo / Monto Devengado 2017 2T *</v>
      </c>
      <c r="K37" s="6" t="s">
        <v>129</v>
      </c>
    </row>
    <row r="38" spans="1:11" x14ac:dyDescent="0.25">
      <c r="A38" t="s">
        <v>76</v>
      </c>
      <c r="B38">
        <v>2017</v>
      </c>
      <c r="C38" t="s">
        <v>16</v>
      </c>
      <c r="D38" t="str">
        <f t="shared" si="2"/>
        <v>Saldo / Monto Devengado 2017 3T</v>
      </c>
      <c r="F38" t="s">
        <v>207</v>
      </c>
      <c r="G38">
        <v>38</v>
      </c>
      <c r="H38" t="str">
        <f t="shared" si="0"/>
        <v>* Saldo / Monto Devengado 2017 3T *</v>
      </c>
      <c r="K38" s="6" t="s">
        <v>130</v>
      </c>
    </row>
    <row r="39" spans="1:11" x14ac:dyDescent="0.25">
      <c r="A39" t="s">
        <v>76</v>
      </c>
      <c r="B39">
        <v>2017</v>
      </c>
      <c r="C39" t="s">
        <v>17</v>
      </c>
      <c r="D39" t="str">
        <f t="shared" si="2"/>
        <v>Saldo / Monto Devengado 2017 4T</v>
      </c>
      <c r="F39" t="s">
        <v>208</v>
      </c>
      <c r="G39">
        <v>39</v>
      </c>
      <c r="H39" t="str">
        <f t="shared" si="0"/>
        <v>* Saldo / Monto Devengado 2017 4T *</v>
      </c>
      <c r="K39" s="6" t="s">
        <v>131</v>
      </c>
    </row>
    <row r="40" spans="1:11" x14ac:dyDescent="0.25">
      <c r="A40" t="s">
        <v>76</v>
      </c>
      <c r="B40">
        <v>2017</v>
      </c>
      <c r="C40" t="s">
        <v>168</v>
      </c>
      <c r="D40" t="str">
        <f t="shared" si="2"/>
        <v>Saldo / Monto Devengado 2017 CP</v>
      </c>
      <c r="F40" t="s">
        <v>209</v>
      </c>
      <c r="G40">
        <v>40</v>
      </c>
      <c r="H40" t="str">
        <f t="shared" si="0"/>
        <v>* Saldo / Monto Devengado 2017 CP *</v>
      </c>
      <c r="K40" s="6" t="s">
        <v>132</v>
      </c>
    </row>
    <row r="41" spans="1:11" x14ac:dyDescent="0.25">
      <c r="A41" t="s">
        <v>9</v>
      </c>
      <c r="B41">
        <v>2017</v>
      </c>
      <c r="C41" t="s">
        <v>14</v>
      </c>
      <c r="D41" t="str">
        <f t="shared" si="2"/>
        <v>Amortizaciones / Pago de Inversión 2017 1T</v>
      </c>
      <c r="F41" t="s">
        <v>210</v>
      </c>
      <c r="G41">
        <v>41</v>
      </c>
      <c r="H41" t="str">
        <f t="shared" si="0"/>
        <v>* Amortizaciones / Pago de Inversión 2017 1T *</v>
      </c>
      <c r="K41" s="6" t="s">
        <v>133</v>
      </c>
    </row>
    <row r="42" spans="1:11" x14ac:dyDescent="0.25">
      <c r="A42" t="s">
        <v>9</v>
      </c>
      <c r="B42">
        <v>2017</v>
      </c>
      <c r="C42" t="s">
        <v>15</v>
      </c>
      <c r="D42" t="str">
        <f t="shared" si="2"/>
        <v>Amortizaciones / Pago de Inversión 2017 2T</v>
      </c>
      <c r="F42" t="s">
        <v>211</v>
      </c>
      <c r="G42">
        <v>42</v>
      </c>
      <c r="H42" t="str">
        <f t="shared" si="0"/>
        <v>* Amortizaciones / Pago de Inversión 2017 2T *</v>
      </c>
      <c r="K42" s="6" t="s">
        <v>134</v>
      </c>
    </row>
    <row r="43" spans="1:11" x14ac:dyDescent="0.25">
      <c r="A43" t="s">
        <v>9</v>
      </c>
      <c r="B43">
        <v>2017</v>
      </c>
      <c r="C43" t="s">
        <v>16</v>
      </c>
      <c r="D43" t="str">
        <f t="shared" si="2"/>
        <v>Amortizaciones / Pago de Inversión 2017 3T</v>
      </c>
      <c r="F43" t="s">
        <v>212</v>
      </c>
      <c r="G43">
        <v>43</v>
      </c>
      <c r="H43" t="str">
        <f t="shared" si="0"/>
        <v>* Amortizaciones / Pago de Inversión 2017 3T *</v>
      </c>
      <c r="K43" s="6" t="s">
        <v>135</v>
      </c>
    </row>
    <row r="44" spans="1:11" x14ac:dyDescent="0.25">
      <c r="A44" t="s">
        <v>9</v>
      </c>
      <c r="B44">
        <v>2017</v>
      </c>
      <c r="C44" t="s">
        <v>17</v>
      </c>
      <c r="D44" t="str">
        <f t="shared" si="2"/>
        <v>Amortizaciones / Pago de Inversión 2017 4T</v>
      </c>
      <c r="F44" t="s">
        <v>213</v>
      </c>
      <c r="G44">
        <v>44</v>
      </c>
      <c r="H44" t="str">
        <f t="shared" si="0"/>
        <v>* Amortizaciones / Pago de Inversión 2017 4T *</v>
      </c>
      <c r="K44" s="6" t="s">
        <v>136</v>
      </c>
    </row>
    <row r="45" spans="1:11" x14ac:dyDescent="0.25">
      <c r="A45" t="s">
        <v>9</v>
      </c>
      <c r="B45">
        <v>2017</v>
      </c>
      <c r="C45" t="s">
        <v>168</v>
      </c>
      <c r="D45" t="str">
        <f t="shared" si="2"/>
        <v>Amortizaciones / Pago de Inversión 2017 CP</v>
      </c>
      <c r="F45" t="s">
        <v>214</v>
      </c>
      <c r="G45">
        <v>45</v>
      </c>
      <c r="H45" t="str">
        <f t="shared" si="0"/>
        <v>* Amortizaciones / Pago de Inversión 2017 CP *</v>
      </c>
      <c r="K45" s="6" t="s">
        <v>137</v>
      </c>
    </row>
    <row r="46" spans="1:11" x14ac:dyDescent="0.25">
      <c r="A46" t="s">
        <v>10</v>
      </c>
      <c r="B46">
        <v>2017</v>
      </c>
      <c r="C46" t="s">
        <v>14</v>
      </c>
      <c r="D46" t="str">
        <f t="shared" si="2"/>
        <v>Intereses 2017 1T</v>
      </c>
      <c r="F46" t="s">
        <v>215</v>
      </c>
      <c r="G46">
        <v>46</v>
      </c>
      <c r="H46" t="str">
        <f t="shared" si="0"/>
        <v>* Intereses 2017 1T *</v>
      </c>
      <c r="K46" s="6" t="s">
        <v>138</v>
      </c>
    </row>
    <row r="47" spans="1:11" x14ac:dyDescent="0.25">
      <c r="A47" t="s">
        <v>10</v>
      </c>
      <c r="B47">
        <v>2017</v>
      </c>
      <c r="C47" t="s">
        <v>15</v>
      </c>
      <c r="D47" t="str">
        <f t="shared" si="2"/>
        <v>Intereses 2017 2T</v>
      </c>
      <c r="F47" t="s">
        <v>216</v>
      </c>
      <c r="G47">
        <v>47</v>
      </c>
      <c r="H47" t="str">
        <f t="shared" si="0"/>
        <v>* Intereses 2017 2T *</v>
      </c>
      <c r="K47" s="6" t="s">
        <v>139</v>
      </c>
    </row>
    <row r="48" spans="1:11" x14ac:dyDescent="0.25">
      <c r="A48" t="s">
        <v>10</v>
      </c>
      <c r="B48">
        <v>2017</v>
      </c>
      <c r="C48" t="s">
        <v>16</v>
      </c>
      <c r="D48" t="str">
        <f t="shared" si="2"/>
        <v>Intereses 2017 3T</v>
      </c>
      <c r="F48" t="s">
        <v>217</v>
      </c>
      <c r="G48">
        <v>48</v>
      </c>
      <c r="H48" t="str">
        <f t="shared" si="0"/>
        <v>* Intereses 2017 3T *</v>
      </c>
      <c r="K48" s="6" t="s">
        <v>140</v>
      </c>
    </row>
    <row r="49" spans="1:11" x14ac:dyDescent="0.25">
      <c r="A49" t="s">
        <v>10</v>
      </c>
      <c r="B49">
        <v>2017</v>
      </c>
      <c r="C49" t="s">
        <v>17</v>
      </c>
      <c r="D49" t="str">
        <f t="shared" si="2"/>
        <v>Intereses 2017 4T</v>
      </c>
      <c r="F49" t="s">
        <v>218</v>
      </c>
      <c r="G49">
        <v>49</v>
      </c>
      <c r="H49" t="str">
        <f t="shared" si="0"/>
        <v>* Intereses 2017 4T *</v>
      </c>
      <c r="K49" s="6" t="s">
        <v>141</v>
      </c>
    </row>
    <row r="50" spans="1:11" x14ac:dyDescent="0.25">
      <c r="A50" t="s">
        <v>10</v>
      </c>
      <c r="B50">
        <v>2017</v>
      </c>
      <c r="C50" t="s">
        <v>168</v>
      </c>
      <c r="D50" t="str">
        <f t="shared" si="2"/>
        <v>Intereses 2017 CP</v>
      </c>
      <c r="F50" t="s">
        <v>219</v>
      </c>
      <c r="G50">
        <v>50</v>
      </c>
      <c r="H50" t="str">
        <f t="shared" si="0"/>
        <v>* Intereses 2017 CP *</v>
      </c>
      <c r="K50" s="6" t="s">
        <v>142</v>
      </c>
    </row>
    <row r="51" spans="1:11" x14ac:dyDescent="0.25">
      <c r="A51" t="s">
        <v>11</v>
      </c>
      <c r="B51">
        <v>2017</v>
      </c>
      <c r="C51" t="s">
        <v>14</v>
      </c>
      <c r="D51" t="str">
        <f t="shared" si="2"/>
        <v>Comisiones 2017 1T</v>
      </c>
      <c r="F51" t="s">
        <v>220</v>
      </c>
      <c r="G51">
        <v>51</v>
      </c>
      <c r="H51" t="str">
        <f t="shared" si="0"/>
        <v>* Comisiones 2017 1T *</v>
      </c>
      <c r="K51" s="6" t="s">
        <v>143</v>
      </c>
    </row>
    <row r="52" spans="1:11" x14ac:dyDescent="0.25">
      <c r="A52" t="s">
        <v>11</v>
      </c>
      <c r="B52">
        <v>2017</v>
      </c>
      <c r="C52" t="s">
        <v>15</v>
      </c>
      <c r="D52" t="str">
        <f t="shared" si="2"/>
        <v>Comisiones 2017 2T</v>
      </c>
      <c r="F52" t="s">
        <v>221</v>
      </c>
      <c r="G52">
        <v>52</v>
      </c>
      <c r="H52" t="str">
        <f t="shared" si="0"/>
        <v>* Comisiones 2017 2T *</v>
      </c>
      <c r="K52" s="6" t="s">
        <v>377</v>
      </c>
    </row>
    <row r="53" spans="1:11" x14ac:dyDescent="0.25">
      <c r="A53" t="s">
        <v>11</v>
      </c>
      <c r="B53">
        <v>2017</v>
      </c>
      <c r="C53" t="s">
        <v>16</v>
      </c>
      <c r="D53" t="str">
        <f t="shared" si="2"/>
        <v>Comisiones 2017 3T</v>
      </c>
      <c r="F53" t="s">
        <v>222</v>
      </c>
      <c r="G53">
        <v>53</v>
      </c>
      <c r="H53" t="str">
        <f t="shared" si="0"/>
        <v>* Comisiones 2017 3T *</v>
      </c>
      <c r="K53" s="6" t="s">
        <v>144</v>
      </c>
    </row>
    <row r="54" spans="1:11" x14ac:dyDescent="0.25">
      <c r="A54" t="s">
        <v>11</v>
      </c>
      <c r="B54">
        <v>2017</v>
      </c>
      <c r="C54" t="s">
        <v>17</v>
      </c>
      <c r="D54" t="str">
        <f t="shared" si="2"/>
        <v>Comisiones 2017 4T</v>
      </c>
      <c r="F54" t="s">
        <v>223</v>
      </c>
      <c r="G54">
        <v>54</v>
      </c>
      <c r="H54" t="str">
        <f t="shared" si="0"/>
        <v>* Comisiones 2017 4T *</v>
      </c>
      <c r="K54" s="6" t="s">
        <v>145</v>
      </c>
    </row>
    <row r="55" spans="1:11" x14ac:dyDescent="0.25">
      <c r="A55" t="s">
        <v>11</v>
      </c>
      <c r="B55">
        <v>2017</v>
      </c>
      <c r="C55" t="s">
        <v>168</v>
      </c>
      <c r="D55" t="str">
        <f t="shared" si="2"/>
        <v>Comisiones 2017 CP</v>
      </c>
      <c r="F55" t="s">
        <v>224</v>
      </c>
      <c r="G55">
        <v>55</v>
      </c>
      <c r="H55" t="str">
        <f t="shared" si="0"/>
        <v>* Comisiones 2017 CP *</v>
      </c>
      <c r="K55" s="6" t="s">
        <v>146</v>
      </c>
    </row>
    <row r="56" spans="1:11" x14ac:dyDescent="0.25">
      <c r="A56" t="s">
        <v>12</v>
      </c>
      <c r="B56">
        <v>2017</v>
      </c>
      <c r="C56" t="s">
        <v>14</v>
      </c>
      <c r="D56" t="str">
        <f t="shared" si="2"/>
        <v>Otros Gastos 2017 1T</v>
      </c>
      <c r="F56" t="s">
        <v>225</v>
      </c>
      <c r="G56">
        <v>56</v>
      </c>
      <c r="H56" t="str">
        <f t="shared" si="0"/>
        <v>* Otros Gastos 2017 1T *</v>
      </c>
      <c r="K56" s="6" t="s">
        <v>147</v>
      </c>
    </row>
    <row r="57" spans="1:11" x14ac:dyDescent="0.25">
      <c r="A57" t="s">
        <v>12</v>
      </c>
      <c r="B57">
        <v>2017</v>
      </c>
      <c r="C57" t="s">
        <v>15</v>
      </c>
      <c r="D57" t="str">
        <f t="shared" si="2"/>
        <v>Otros Gastos 2017 2T</v>
      </c>
      <c r="F57" t="s">
        <v>226</v>
      </c>
      <c r="G57">
        <v>57</v>
      </c>
      <c r="H57" t="str">
        <f t="shared" si="0"/>
        <v>* Otros Gastos 2017 2T *</v>
      </c>
      <c r="K57" s="6" t="s">
        <v>381</v>
      </c>
    </row>
    <row r="58" spans="1:11" x14ac:dyDescent="0.25">
      <c r="A58" t="s">
        <v>12</v>
      </c>
      <c r="B58">
        <v>2017</v>
      </c>
      <c r="C58" t="s">
        <v>16</v>
      </c>
      <c r="D58" t="str">
        <f t="shared" si="2"/>
        <v>Otros Gastos 2017 3T</v>
      </c>
      <c r="F58" t="s">
        <v>227</v>
      </c>
      <c r="G58">
        <v>58</v>
      </c>
      <c r="H58" t="str">
        <f t="shared" si="0"/>
        <v>* Otros Gastos 2017 3T *</v>
      </c>
    </row>
    <row r="59" spans="1:11" x14ac:dyDescent="0.25">
      <c r="A59" t="s">
        <v>12</v>
      </c>
      <c r="B59">
        <v>2017</v>
      </c>
      <c r="C59" t="s">
        <v>17</v>
      </c>
      <c r="D59" t="str">
        <f t="shared" si="2"/>
        <v>Otros Gastos 2017 4T</v>
      </c>
      <c r="F59" t="s">
        <v>228</v>
      </c>
      <c r="G59">
        <v>59</v>
      </c>
      <c r="H59" t="str">
        <f t="shared" si="0"/>
        <v>* Otros Gastos 2017 4T *</v>
      </c>
    </row>
    <row r="60" spans="1:11" x14ac:dyDescent="0.25">
      <c r="A60" t="s">
        <v>12</v>
      </c>
      <c r="B60">
        <v>2017</v>
      </c>
      <c r="C60" t="s">
        <v>168</v>
      </c>
      <c r="D60" t="str">
        <f t="shared" si="2"/>
        <v>Otros Gastos 2017 CP</v>
      </c>
      <c r="F60" t="s">
        <v>229</v>
      </c>
      <c r="G60">
        <v>60</v>
      </c>
      <c r="H60" t="str">
        <f t="shared" si="0"/>
        <v>* Otros Gastos 2017 CP *</v>
      </c>
    </row>
    <row r="61" spans="1:11" x14ac:dyDescent="0.25">
      <c r="A61" t="s">
        <v>13</v>
      </c>
      <c r="F61" t="s">
        <v>13</v>
      </c>
      <c r="G61">
        <v>61</v>
      </c>
      <c r="H61" t="str">
        <f t="shared" si="0"/>
        <v>* Observaciones *</v>
      </c>
    </row>
    <row r="64" spans="1:11" x14ac:dyDescent="0.25">
      <c r="A64" t="s">
        <v>167</v>
      </c>
      <c r="B64" t="s">
        <v>301</v>
      </c>
      <c r="C64" t="s">
        <v>20</v>
      </c>
      <c r="E64" t="str">
        <f t="shared" ref="E64:G65" si="3">IF(A64="",E63,A64)</f>
        <v>Obligaciones de Corto Plazo y Proveedores y Contratista</v>
      </c>
      <c r="F64" t="str">
        <f t="shared" si="3"/>
        <v>Cuentas por Pagar a Corto Plazo</v>
      </c>
      <c r="G64" t="str">
        <f t="shared" si="3"/>
        <v>Proveedores por pagar a corto plazo</v>
      </c>
    </row>
    <row r="65" spans="1:7" x14ac:dyDescent="0.25">
      <c r="C65" t="s">
        <v>21</v>
      </c>
      <c r="E65" t="str">
        <f t="shared" si="3"/>
        <v>Obligaciones de Corto Plazo y Proveedores y Contratista</v>
      </c>
      <c r="F65" t="str">
        <f t="shared" si="3"/>
        <v>Cuentas por Pagar a Corto Plazo</v>
      </c>
      <c r="G65" t="str">
        <f t="shared" si="3"/>
        <v>Contratistas por obra pública por pagar a corto plazo</v>
      </c>
    </row>
    <row r="66" spans="1:7" x14ac:dyDescent="0.25">
      <c r="C66" t="s">
        <v>22</v>
      </c>
      <c r="E66" t="str">
        <f t="shared" ref="E66:E118" si="4">IF(A66="",E65,A66)</f>
        <v>Obligaciones de Corto Plazo y Proveedores y Contratista</v>
      </c>
      <c r="F66" t="str">
        <f t="shared" ref="F66:F118" si="5">IF(B66="",F65,B66)</f>
        <v>Cuentas por Pagar a Corto Plazo</v>
      </c>
      <c r="G66" t="str">
        <f t="shared" ref="G66:G118" si="6">IF(C66="",G65,C66)</f>
        <v>Otras cuentas por pagar a corto plazo</v>
      </c>
    </row>
    <row r="67" spans="1:7" x14ac:dyDescent="0.25">
      <c r="B67" t="s">
        <v>302</v>
      </c>
      <c r="C67" t="s">
        <v>23</v>
      </c>
      <c r="E67" t="str">
        <f t="shared" si="4"/>
        <v>Obligaciones de Corto Plazo y Proveedores y Contratista</v>
      </c>
      <c r="F67" t="str">
        <f t="shared" si="5"/>
        <v>Documentos por Pagar a Corto Plazo</v>
      </c>
      <c r="G67" t="str">
        <f t="shared" si="6"/>
        <v>Documentos comerciales por pagar a corto plazo</v>
      </c>
    </row>
    <row r="68" spans="1:7" x14ac:dyDescent="0.25">
      <c r="C68" t="s">
        <v>24</v>
      </c>
      <c r="E68" t="str">
        <f t="shared" si="4"/>
        <v>Obligaciones de Corto Plazo y Proveedores y Contratista</v>
      </c>
      <c r="F68" t="str">
        <f t="shared" si="5"/>
        <v>Documentos por Pagar a Corto Plazo</v>
      </c>
      <c r="G68" t="str">
        <f t="shared" si="6"/>
        <v>Documentos con contratistas por pagar a corto plazo</v>
      </c>
    </row>
    <row r="69" spans="1:7" x14ac:dyDescent="0.25">
      <c r="C69" t="s">
        <v>25</v>
      </c>
      <c r="E69" t="str">
        <f t="shared" si="4"/>
        <v>Obligaciones de Corto Plazo y Proveedores y Contratista</v>
      </c>
      <c r="F69" t="str">
        <f t="shared" si="5"/>
        <v>Documentos por Pagar a Corto Plazo</v>
      </c>
      <c r="G69" t="str">
        <f t="shared" si="6"/>
        <v>Otros documentos por pagar a corto plazo</v>
      </c>
    </row>
    <row r="70" spans="1:7" x14ac:dyDescent="0.25">
      <c r="B70" t="s">
        <v>303</v>
      </c>
      <c r="C70" t="s">
        <v>26</v>
      </c>
      <c r="E70" t="str">
        <f t="shared" si="4"/>
        <v>Obligaciones de Corto Plazo y Proveedores y Contratista</v>
      </c>
      <c r="F70" t="str">
        <f t="shared" si="5"/>
        <v>Títulos y Valores a Corto Plazo</v>
      </c>
      <c r="G70" t="str">
        <f t="shared" si="6"/>
        <v>Titulos y valores de la deuda pública interna a corto plazo</v>
      </c>
    </row>
    <row r="71" spans="1:7" x14ac:dyDescent="0.25">
      <c r="B71" t="s">
        <v>304</v>
      </c>
      <c r="C71" t="s">
        <v>27</v>
      </c>
      <c r="E71" t="str">
        <f t="shared" si="4"/>
        <v>Obligaciones de Corto Plazo y Proveedores y Contratista</v>
      </c>
      <c r="F71" t="str">
        <f t="shared" si="5"/>
        <v>Otros Pasivos a Corto Plazo</v>
      </c>
      <c r="G71" t="str">
        <f t="shared" si="6"/>
        <v>Otros pasivos circulantes</v>
      </c>
    </row>
    <row r="72" spans="1:7" x14ac:dyDescent="0.25">
      <c r="B72" t="s">
        <v>305</v>
      </c>
      <c r="C72" t="s">
        <v>305</v>
      </c>
      <c r="E72" t="str">
        <f t="shared" si="4"/>
        <v>Obligaciones de Corto Plazo y Proveedores y Contratista</v>
      </c>
      <c r="F72" t="str">
        <f t="shared" si="5"/>
        <v>Otras partidas que registren saldos de Obligaciones de Corto Plazo o de Proveedores y Contratistas</v>
      </c>
      <c r="G72" t="str">
        <f t="shared" si="6"/>
        <v>Otras partidas que registren saldos de Obligaciones de Corto Plazo o de Proveedores y Contratistas</v>
      </c>
    </row>
    <row r="73" spans="1:7" x14ac:dyDescent="0.25">
      <c r="A73" t="s">
        <v>28</v>
      </c>
      <c r="B73" t="s">
        <v>29</v>
      </c>
      <c r="C73" t="s">
        <v>30</v>
      </c>
      <c r="E73" t="str">
        <f t="shared" si="4"/>
        <v>Ingresos de Libre Disposición</v>
      </c>
      <c r="F73" t="str">
        <f t="shared" si="5"/>
        <v>Ingresos Locales</v>
      </c>
      <c r="G73" t="str">
        <f t="shared" si="6"/>
        <v>Impuestos</v>
      </c>
    </row>
    <row r="74" spans="1:7" x14ac:dyDescent="0.25">
      <c r="C74" t="s">
        <v>31</v>
      </c>
      <c r="E74" t="str">
        <f t="shared" si="4"/>
        <v>Ingresos de Libre Disposición</v>
      </c>
      <c r="F74" t="str">
        <f t="shared" si="5"/>
        <v>Ingresos Locales</v>
      </c>
      <c r="G74" t="str">
        <f t="shared" si="6"/>
        <v>Cuotas y aportaciones de seguridad social</v>
      </c>
    </row>
    <row r="75" spans="1:7" x14ac:dyDescent="0.25">
      <c r="C75" t="s">
        <v>32</v>
      </c>
      <c r="E75" t="str">
        <f t="shared" si="4"/>
        <v>Ingresos de Libre Disposición</v>
      </c>
      <c r="F75" t="str">
        <f t="shared" si="5"/>
        <v>Ingresos Locales</v>
      </c>
      <c r="G75" t="str">
        <f t="shared" si="6"/>
        <v>Contribuciones de mejoras</v>
      </c>
    </row>
    <row r="76" spans="1:7" x14ac:dyDescent="0.25">
      <c r="C76" t="s">
        <v>33</v>
      </c>
      <c r="E76" t="str">
        <f t="shared" si="4"/>
        <v>Ingresos de Libre Disposición</v>
      </c>
      <c r="F76" t="str">
        <f t="shared" si="5"/>
        <v>Ingresos Locales</v>
      </c>
      <c r="G76" t="str">
        <f t="shared" si="6"/>
        <v>Derechos</v>
      </c>
    </row>
    <row r="77" spans="1:7" x14ac:dyDescent="0.25">
      <c r="C77" t="s">
        <v>34</v>
      </c>
      <c r="E77" t="str">
        <f t="shared" si="4"/>
        <v>Ingresos de Libre Disposición</v>
      </c>
      <c r="F77" t="str">
        <f t="shared" si="5"/>
        <v>Ingresos Locales</v>
      </c>
      <c r="G77" t="str">
        <f t="shared" si="6"/>
        <v>Productos</v>
      </c>
    </row>
    <row r="78" spans="1:7" x14ac:dyDescent="0.25">
      <c r="C78" t="s">
        <v>35</v>
      </c>
      <c r="E78" t="str">
        <f t="shared" si="4"/>
        <v>Ingresos de Libre Disposición</v>
      </c>
      <c r="F78" t="str">
        <f t="shared" si="5"/>
        <v>Ingresos Locales</v>
      </c>
      <c r="G78" t="str">
        <f t="shared" si="6"/>
        <v>Aprovechamientos</v>
      </c>
    </row>
    <row r="79" spans="1:7" x14ac:dyDescent="0.25">
      <c r="C79" t="s">
        <v>36</v>
      </c>
      <c r="E79" t="str">
        <f t="shared" si="4"/>
        <v>Ingresos de Libre Disposición</v>
      </c>
      <c r="F79" t="str">
        <f t="shared" si="5"/>
        <v>Ingresos Locales</v>
      </c>
      <c r="G79" t="str">
        <f t="shared" si="6"/>
        <v>Ingresos por venta de bienes y servicios</v>
      </c>
    </row>
    <row r="80" spans="1:7" x14ac:dyDescent="0.25">
      <c r="B80" t="s">
        <v>37</v>
      </c>
      <c r="C80" t="s">
        <v>38</v>
      </c>
      <c r="E80" t="str">
        <f t="shared" si="4"/>
        <v>Ingresos de Libre Disposición</v>
      </c>
      <c r="F80" t="str">
        <f t="shared" si="5"/>
        <v>Participaciones</v>
      </c>
      <c r="G80" t="str">
        <f t="shared" si="6"/>
        <v>Fondo General de Participaciones</v>
      </c>
    </row>
    <row r="81" spans="2:14" x14ac:dyDescent="0.25">
      <c r="C81" t="s">
        <v>39</v>
      </c>
      <c r="E81" t="str">
        <f t="shared" si="4"/>
        <v>Ingresos de Libre Disposición</v>
      </c>
      <c r="F81" t="str">
        <f t="shared" si="5"/>
        <v>Participaciones</v>
      </c>
      <c r="G81" t="str">
        <f t="shared" si="6"/>
        <v>Fondo de Fomento Municipal</v>
      </c>
    </row>
    <row r="82" spans="2:14" x14ac:dyDescent="0.25">
      <c r="C82" t="s">
        <v>40</v>
      </c>
      <c r="E82" t="str">
        <f t="shared" si="4"/>
        <v>Ingresos de Libre Disposición</v>
      </c>
      <c r="F82" t="str">
        <f t="shared" si="5"/>
        <v>Participaciones</v>
      </c>
      <c r="G82" t="str">
        <f t="shared" si="6"/>
        <v>Fondo de Fiscalización y Recaudación</v>
      </c>
    </row>
    <row r="83" spans="2:14" x14ac:dyDescent="0.25">
      <c r="C83" t="s">
        <v>41</v>
      </c>
      <c r="E83" t="str">
        <f t="shared" si="4"/>
        <v>Ingresos de Libre Disposición</v>
      </c>
      <c r="F83" t="str">
        <f t="shared" si="5"/>
        <v>Participaciones</v>
      </c>
      <c r="G83" t="str">
        <f t="shared" si="6"/>
        <v>Fondo de Compensación</v>
      </c>
    </row>
    <row r="84" spans="2:14" x14ac:dyDescent="0.25">
      <c r="C84" t="s">
        <v>42</v>
      </c>
      <c r="E84" t="str">
        <f t="shared" si="4"/>
        <v>Ingresos de Libre Disposición</v>
      </c>
      <c r="F84" t="str">
        <f t="shared" si="5"/>
        <v>Participaciones</v>
      </c>
      <c r="G84" t="str">
        <f t="shared" si="6"/>
        <v>Fondo de Extracción de Hidrocarburos</v>
      </c>
    </row>
    <row r="85" spans="2:14" x14ac:dyDescent="0.25">
      <c r="C85" t="s">
        <v>43</v>
      </c>
      <c r="E85" t="str">
        <f t="shared" si="4"/>
        <v>Ingresos de Libre Disposición</v>
      </c>
      <c r="F85" t="str">
        <f t="shared" si="5"/>
        <v>Participaciones</v>
      </c>
      <c r="G85" t="str">
        <f t="shared" si="6"/>
        <v>Impuesto Especial Sobre Producción y Servicios</v>
      </c>
    </row>
    <row r="86" spans="2:14" x14ac:dyDescent="0.25">
      <c r="C86" t="s">
        <v>44</v>
      </c>
      <c r="E86" t="str">
        <f t="shared" si="4"/>
        <v>Ingresos de Libre Disposición</v>
      </c>
      <c r="F86" t="str">
        <f t="shared" si="5"/>
        <v>Participaciones</v>
      </c>
      <c r="G86" t="str">
        <f t="shared" si="6"/>
        <v>0.136% de la Recaudación Participable</v>
      </c>
    </row>
    <row r="87" spans="2:14" x14ac:dyDescent="0.25">
      <c r="C87" t="s">
        <v>45</v>
      </c>
      <c r="E87" t="str">
        <f t="shared" si="4"/>
        <v>Ingresos de Libre Disposición</v>
      </c>
      <c r="F87" t="str">
        <f t="shared" si="5"/>
        <v>Participaciones</v>
      </c>
      <c r="G87" t="str">
        <f t="shared" si="6"/>
        <v>3,17% Sobre Extracción del Petróleo</v>
      </c>
    </row>
    <row r="88" spans="2:14" x14ac:dyDescent="0.25">
      <c r="C88" t="s">
        <v>46</v>
      </c>
      <c r="E88" t="str">
        <f t="shared" si="4"/>
        <v>Ingresos de Libre Disposición</v>
      </c>
      <c r="F88" t="str">
        <f t="shared" si="5"/>
        <v>Participaciones</v>
      </c>
      <c r="G88" t="str">
        <f t="shared" si="6"/>
        <v>Gasolinas y Diesel</v>
      </c>
    </row>
    <row r="89" spans="2:14" x14ac:dyDescent="0.25">
      <c r="C89" t="s">
        <v>47</v>
      </c>
      <c r="E89" t="str">
        <f t="shared" si="4"/>
        <v>Ingresos de Libre Disposición</v>
      </c>
      <c r="F89" t="str">
        <f t="shared" si="5"/>
        <v>Participaciones</v>
      </c>
      <c r="G89" t="str">
        <f t="shared" si="6"/>
        <v>Fondo de Impuesto Sobre la Renta</v>
      </c>
    </row>
    <row r="90" spans="2:14" x14ac:dyDescent="0.25">
      <c r="C90" t="s">
        <v>48</v>
      </c>
      <c r="E90" t="str">
        <f t="shared" si="4"/>
        <v>Ingresos de Libre Disposición</v>
      </c>
      <c r="F90" t="str">
        <f t="shared" si="5"/>
        <v>Participaciones</v>
      </c>
      <c r="G90" t="str">
        <f t="shared" si="6"/>
        <v>Fondo de Estabilización de los Ingresos de las Entidades Federativas</v>
      </c>
      <c r="K90">
        <v>59</v>
      </c>
      <c r="L90" t="str">
        <f xml:space="preserve"> "RC[-"&amp; K90 &amp;"],"</f>
        <v>RC[-59],</v>
      </c>
      <c r="M90">
        <v>5</v>
      </c>
      <c r="N90" t="str">
        <f>".Cells(lngRenglonDatos + " &amp; M90 &amp; ", lngColumnaAnio + cboPeriodo.ListIndex).Value = txtAprovecham.Text"</f>
        <v>.Cells(lngRenglonDatos + 5, lngColumnaAnio + cboPeriodo.ListIndex).Value = txtAprovecham.Text</v>
      </c>
    </row>
    <row r="91" spans="2:14" x14ac:dyDescent="0.25">
      <c r="B91" t="s">
        <v>49</v>
      </c>
      <c r="C91" t="s">
        <v>50</v>
      </c>
      <c r="E91" t="str">
        <f t="shared" si="4"/>
        <v>Ingresos de Libre Disposición</v>
      </c>
      <c r="F91" t="str">
        <f t="shared" si="5"/>
        <v>Incentivos derivados de la colaboración fiscal</v>
      </c>
      <c r="G91" t="str">
        <f t="shared" si="6"/>
        <v>Tenencia o Uso de Vehiculos</v>
      </c>
      <c r="K91">
        <v>58</v>
      </c>
      <c r="L91" t="str">
        <f t="shared" ref="L91:L147" si="7" xml:space="preserve"> "RC[-"&amp; K91 &amp;"],"</f>
        <v>RC[-58],</v>
      </c>
      <c r="M91">
        <v>6</v>
      </c>
      <c r="N91" t="str">
        <f t="shared" ref="N91:N149" si="8">".Cells(lngRenglonDatos + " &amp; M91 &amp; ", lngColumnaAnio + cboPeriodo.ListIndex).Value = txtAprovecham.Text"</f>
        <v>.Cells(lngRenglonDatos + 6, lngColumnaAnio + cboPeriodo.ListIndex).Value = txtAprovecham.Text</v>
      </c>
    </row>
    <row r="92" spans="2:14" x14ac:dyDescent="0.25">
      <c r="C92" t="s">
        <v>51</v>
      </c>
      <c r="E92" t="str">
        <f t="shared" si="4"/>
        <v>Ingresos de Libre Disposición</v>
      </c>
      <c r="F92" t="str">
        <f t="shared" si="5"/>
        <v>Incentivos derivados de la colaboración fiscal</v>
      </c>
      <c r="G92" t="str">
        <f t="shared" si="6"/>
        <v>Fondo de Compensación ISAN</v>
      </c>
      <c r="K92">
        <v>57</v>
      </c>
      <c r="L92" t="str">
        <f t="shared" si="7"/>
        <v>RC[-57],</v>
      </c>
      <c r="M92">
        <v>7</v>
      </c>
      <c r="N92" t="str">
        <f t="shared" si="8"/>
        <v>.Cells(lngRenglonDatos + 7, lngColumnaAnio + cboPeriodo.ListIndex).Value = txtAprovecham.Text</v>
      </c>
    </row>
    <row r="93" spans="2:14" x14ac:dyDescent="0.25">
      <c r="C93" t="s">
        <v>52</v>
      </c>
      <c r="E93" t="str">
        <f t="shared" si="4"/>
        <v>Ingresos de Libre Disposición</v>
      </c>
      <c r="F93" t="str">
        <f t="shared" si="5"/>
        <v>Incentivos derivados de la colaboración fiscal</v>
      </c>
      <c r="G93" t="str">
        <f t="shared" si="6"/>
        <v>Impuesto Sobre Automóviles Nuevos</v>
      </c>
      <c r="K93">
        <v>56</v>
      </c>
      <c r="L93" t="str">
        <f t="shared" si="7"/>
        <v>RC[-56],</v>
      </c>
      <c r="M93">
        <v>8</v>
      </c>
      <c r="N93" t="str">
        <f t="shared" si="8"/>
        <v>.Cells(lngRenglonDatos + 8, lngColumnaAnio + cboPeriodo.ListIndex).Value = txtAprovecham.Text</v>
      </c>
    </row>
    <row r="94" spans="2:14" x14ac:dyDescent="0.25">
      <c r="C94" t="s">
        <v>53</v>
      </c>
      <c r="E94" t="str">
        <f t="shared" si="4"/>
        <v>Ingresos de Libre Disposición</v>
      </c>
      <c r="F94" t="str">
        <f t="shared" si="5"/>
        <v>Incentivos derivados de la colaboración fiscal</v>
      </c>
      <c r="G94" t="str">
        <f t="shared" si="6"/>
        <v>Fondo de Compensación de Repecos-Intermedios</v>
      </c>
      <c r="K94">
        <v>55</v>
      </c>
      <c r="L94" t="str">
        <f t="shared" si="7"/>
        <v>RC[-55],</v>
      </c>
      <c r="M94">
        <v>9</v>
      </c>
      <c r="N94" t="str">
        <f t="shared" si="8"/>
        <v>.Cells(lngRenglonDatos + 9, lngColumnaAnio + cboPeriodo.ListIndex).Value = txtAprovecham.Text</v>
      </c>
    </row>
    <row r="95" spans="2:14" x14ac:dyDescent="0.25">
      <c r="C95" t="s">
        <v>54</v>
      </c>
      <c r="E95" t="str">
        <f t="shared" si="4"/>
        <v>Ingresos de Libre Disposición</v>
      </c>
      <c r="F95" t="str">
        <f t="shared" si="5"/>
        <v>Incentivos derivados de la colaboración fiscal</v>
      </c>
      <c r="G95" t="str">
        <f t="shared" si="6"/>
        <v>Otros Incentivos Económicos</v>
      </c>
      <c r="K95">
        <v>54</v>
      </c>
      <c r="L95" t="str">
        <f t="shared" si="7"/>
        <v>RC[-54],</v>
      </c>
      <c r="M95">
        <v>10</v>
      </c>
      <c r="N95" t="str">
        <f t="shared" si="8"/>
        <v>.Cells(lngRenglonDatos + 10, lngColumnaAnio + cboPeriodo.ListIndex).Value = txtAprovecham.Text</v>
      </c>
    </row>
    <row r="96" spans="2:14" x14ac:dyDescent="0.25">
      <c r="B96" t="s">
        <v>55</v>
      </c>
      <c r="C96" t="s">
        <v>55</v>
      </c>
      <c r="E96" t="str">
        <f t="shared" si="4"/>
        <v>Ingresos de Libre Disposición</v>
      </c>
      <c r="F96" t="str">
        <f t="shared" si="5"/>
        <v>Transferencias</v>
      </c>
      <c r="G96" t="str">
        <f t="shared" si="6"/>
        <v>Transferencias</v>
      </c>
      <c r="K96">
        <v>53</v>
      </c>
      <c r="L96" t="str">
        <f t="shared" si="7"/>
        <v>RC[-53],</v>
      </c>
      <c r="M96">
        <v>11</v>
      </c>
      <c r="N96" t="str">
        <f t="shared" si="8"/>
        <v>.Cells(lngRenglonDatos + 11, lngColumnaAnio + cboPeriodo.ListIndex).Value = txtAprovecham.Text</v>
      </c>
    </row>
    <row r="97" spans="1:14" x14ac:dyDescent="0.25">
      <c r="B97" t="s">
        <v>56</v>
      </c>
      <c r="C97" t="s">
        <v>56</v>
      </c>
      <c r="E97" t="str">
        <f t="shared" si="4"/>
        <v>Ingresos de Libre Disposición</v>
      </c>
      <c r="F97" t="str">
        <f t="shared" si="5"/>
        <v>Convenios</v>
      </c>
      <c r="G97" t="str">
        <f t="shared" si="6"/>
        <v>Convenios</v>
      </c>
      <c r="K97">
        <v>52</v>
      </c>
      <c r="L97" t="str">
        <f t="shared" si="7"/>
        <v>RC[-52],</v>
      </c>
      <c r="M97">
        <v>12</v>
      </c>
      <c r="N97" t="str">
        <f t="shared" si="8"/>
        <v>.Cells(lngRenglonDatos + 12, lngColumnaAnio + cboPeriodo.ListIndex).Value = txtAprovecham.Text</v>
      </c>
    </row>
    <row r="98" spans="1:14" x14ac:dyDescent="0.25">
      <c r="B98" t="s">
        <v>299</v>
      </c>
      <c r="C98" t="s">
        <v>300</v>
      </c>
      <c r="E98" t="str">
        <f t="shared" si="4"/>
        <v>Ingresos de Libre Disposición</v>
      </c>
      <c r="F98" t="str">
        <f t="shared" si="5"/>
        <v>Otros Ingresos de Libre Disposición</v>
      </c>
      <c r="G98" t="str">
        <f t="shared" si="6"/>
        <v>Participaciones en Ingresos Locales</v>
      </c>
      <c r="K98">
        <v>51</v>
      </c>
      <c r="L98" t="str">
        <f t="shared" si="7"/>
        <v>RC[-51],</v>
      </c>
      <c r="M98">
        <v>13</v>
      </c>
      <c r="N98" t="str">
        <f t="shared" si="8"/>
        <v>.Cells(lngRenglonDatos + 13, lngColumnaAnio + cboPeriodo.ListIndex).Value = txtAprovecham.Text</v>
      </c>
    </row>
    <row r="99" spans="1:14" x14ac:dyDescent="0.25">
      <c r="C99" t="s">
        <v>299</v>
      </c>
      <c r="E99" t="str">
        <f t="shared" si="4"/>
        <v>Ingresos de Libre Disposición</v>
      </c>
      <c r="F99" t="str">
        <f t="shared" si="5"/>
        <v>Otros Ingresos de Libre Disposición</v>
      </c>
      <c r="G99" t="str">
        <f t="shared" si="6"/>
        <v>Otros Ingresos de Libre Disposición</v>
      </c>
      <c r="K99">
        <v>50</v>
      </c>
      <c r="L99" t="str">
        <f t="shared" si="7"/>
        <v>RC[-50],</v>
      </c>
      <c r="M99">
        <v>14</v>
      </c>
      <c r="N99" t="str">
        <f t="shared" si="8"/>
        <v>.Cells(lngRenglonDatos + 14, lngColumnaAnio + cboPeriodo.ListIndex).Value = txtAprovecham.Text</v>
      </c>
    </row>
    <row r="100" spans="1:14" x14ac:dyDescent="0.25">
      <c r="B100" t="s">
        <v>57</v>
      </c>
      <c r="C100" t="s">
        <v>57</v>
      </c>
      <c r="E100" t="str">
        <f t="shared" si="4"/>
        <v>Ingresos de Libre Disposición</v>
      </c>
      <c r="F100" t="str">
        <f t="shared" si="5"/>
        <v>(-) Participaciones e Incentivos Económicos Otorgados  municipios</v>
      </c>
      <c r="G100" t="str">
        <f t="shared" si="6"/>
        <v>(-) Participaciones e Incentivos Económicos Otorgados  municipios</v>
      </c>
      <c r="K100">
        <v>49</v>
      </c>
      <c r="L100" t="str">
        <f t="shared" si="7"/>
        <v>RC[-49],</v>
      </c>
      <c r="M100">
        <v>15</v>
      </c>
      <c r="N100" t="str">
        <f t="shared" si="8"/>
        <v>.Cells(lngRenglonDatos + 15, lngColumnaAnio + cboPeriodo.ListIndex).Value = txtAprovecham.Text</v>
      </c>
    </row>
    <row r="101" spans="1:14" x14ac:dyDescent="0.25">
      <c r="B101" t="s">
        <v>58</v>
      </c>
      <c r="C101" t="s">
        <v>58</v>
      </c>
      <c r="E101" t="str">
        <f t="shared" si="4"/>
        <v>Ingresos de Libre Disposición</v>
      </c>
      <c r="F101" t="str">
        <f t="shared" si="5"/>
        <v>(-) Ingresos Virtuales</v>
      </c>
      <c r="G101" t="str">
        <f t="shared" si="6"/>
        <v>(-) Ingresos Virtuales</v>
      </c>
      <c r="K101">
        <v>48</v>
      </c>
      <c r="L101" t="str">
        <f t="shared" si="7"/>
        <v>RC[-48],</v>
      </c>
      <c r="M101">
        <v>16</v>
      </c>
      <c r="N101" t="str">
        <f t="shared" si="8"/>
        <v>.Cells(lngRenglonDatos + 16, lngColumnaAnio + cboPeriodo.ListIndex).Value = txtAprovecham.Text</v>
      </c>
    </row>
    <row r="102" spans="1:14" x14ac:dyDescent="0.25">
      <c r="A102" t="s">
        <v>79</v>
      </c>
      <c r="B102" t="s">
        <v>59</v>
      </c>
      <c r="C102" t="s">
        <v>60</v>
      </c>
      <c r="E102" t="str">
        <f t="shared" si="4"/>
        <v>Transferencias Federales Etiquetadas</v>
      </c>
      <c r="F102" t="str">
        <f t="shared" si="5"/>
        <v>Aportaciones</v>
      </c>
      <c r="G102" t="str">
        <f t="shared" si="6"/>
        <v>Fondo de Aportaciones para la Nómina Educativa y Gasto Operativo</v>
      </c>
      <c r="K102">
        <v>47</v>
      </c>
      <c r="L102" t="str">
        <f t="shared" si="7"/>
        <v>RC[-47],</v>
      </c>
      <c r="M102">
        <v>17</v>
      </c>
      <c r="N102" t="str">
        <f t="shared" si="8"/>
        <v>.Cells(lngRenglonDatos + 17, lngColumnaAnio + cboPeriodo.ListIndex).Value = txtAprovecham.Text</v>
      </c>
    </row>
    <row r="103" spans="1:14" x14ac:dyDescent="0.25">
      <c r="C103" t="s">
        <v>61</v>
      </c>
      <c r="E103" t="str">
        <f t="shared" si="4"/>
        <v>Transferencias Federales Etiquetadas</v>
      </c>
      <c r="F103" t="str">
        <f t="shared" si="5"/>
        <v>Aportaciones</v>
      </c>
      <c r="G103" t="str">
        <f t="shared" si="6"/>
        <v>Fondo de Aportaciones para los Servicios de Salud</v>
      </c>
      <c r="K103">
        <v>46</v>
      </c>
      <c r="L103" t="str">
        <f t="shared" si="7"/>
        <v>RC[-46],</v>
      </c>
      <c r="M103">
        <v>18</v>
      </c>
      <c r="N103" t="str">
        <f t="shared" si="8"/>
        <v>.Cells(lngRenglonDatos + 18, lngColumnaAnio + cboPeriodo.ListIndex).Value = txtAprovecham.Text</v>
      </c>
    </row>
    <row r="104" spans="1:14" x14ac:dyDescent="0.25">
      <c r="C104" t="s">
        <v>62</v>
      </c>
      <c r="E104" t="str">
        <f t="shared" si="4"/>
        <v>Transferencias Federales Etiquetadas</v>
      </c>
      <c r="F104" t="str">
        <f t="shared" si="5"/>
        <v>Aportaciones</v>
      </c>
      <c r="G104" t="str">
        <f t="shared" si="6"/>
        <v>Fondo de Aportaciones para la Infraestructura Social</v>
      </c>
      <c r="K104">
        <v>45</v>
      </c>
      <c r="L104" t="str">
        <f t="shared" si="7"/>
        <v>RC[-45],</v>
      </c>
      <c r="M104">
        <v>19</v>
      </c>
      <c r="N104" t="str">
        <f t="shared" si="8"/>
        <v>.Cells(lngRenglonDatos + 19, lngColumnaAnio + cboPeriodo.ListIndex).Value = txtAprovecham.Text</v>
      </c>
    </row>
    <row r="105" spans="1:14" x14ac:dyDescent="0.25">
      <c r="C105" t="s">
        <v>63</v>
      </c>
      <c r="E105" t="str">
        <f t="shared" si="4"/>
        <v>Transferencias Federales Etiquetadas</v>
      </c>
      <c r="F105" t="str">
        <f t="shared" si="5"/>
        <v>Aportaciones</v>
      </c>
      <c r="G105" t="str">
        <f t="shared" si="6"/>
        <v>Fondo de Aportaciones para el Fortalecimiento de los Municipios y de las Demarcaciones Territoriales del Distrito Federal</v>
      </c>
      <c r="K105">
        <v>44</v>
      </c>
      <c r="L105" t="str">
        <f t="shared" si="7"/>
        <v>RC[-44],</v>
      </c>
      <c r="M105">
        <v>20</v>
      </c>
      <c r="N105" t="str">
        <f t="shared" si="8"/>
        <v>.Cells(lngRenglonDatos + 20, lngColumnaAnio + cboPeriodo.ListIndex).Value = txtAprovecham.Text</v>
      </c>
    </row>
    <row r="106" spans="1:14" x14ac:dyDescent="0.25">
      <c r="C106" t="s">
        <v>64</v>
      </c>
      <c r="E106" t="str">
        <f t="shared" si="4"/>
        <v>Transferencias Federales Etiquetadas</v>
      </c>
      <c r="F106" t="str">
        <f t="shared" si="5"/>
        <v>Aportaciones</v>
      </c>
      <c r="G106" t="str">
        <f t="shared" si="6"/>
        <v>Fondo de Aportaciones Múltiples</v>
      </c>
      <c r="K106">
        <v>43</v>
      </c>
      <c r="L106" t="str">
        <f t="shared" si="7"/>
        <v>RC[-43],</v>
      </c>
      <c r="M106">
        <v>21</v>
      </c>
      <c r="N106" t="str">
        <f t="shared" si="8"/>
        <v>.Cells(lngRenglonDatos + 21, lngColumnaAnio + cboPeriodo.ListIndex).Value = txtAprovecham.Text</v>
      </c>
    </row>
    <row r="107" spans="1:14" x14ac:dyDescent="0.25">
      <c r="C107" t="s">
        <v>65</v>
      </c>
      <c r="E107" t="str">
        <f t="shared" si="4"/>
        <v>Transferencias Federales Etiquetadas</v>
      </c>
      <c r="F107" t="str">
        <f t="shared" si="5"/>
        <v>Aportaciones</v>
      </c>
      <c r="G107" t="str">
        <f t="shared" si="6"/>
        <v>Fondo de Aportaciones para la Educación Tecnológica y de Adultos</v>
      </c>
      <c r="K107">
        <v>42</v>
      </c>
      <c r="L107" t="str">
        <f t="shared" si="7"/>
        <v>RC[-42],</v>
      </c>
      <c r="M107">
        <v>22</v>
      </c>
      <c r="N107" t="str">
        <f t="shared" si="8"/>
        <v>.Cells(lngRenglonDatos + 22, lngColumnaAnio + cboPeriodo.ListIndex).Value = txtAprovecham.Text</v>
      </c>
    </row>
    <row r="108" spans="1:14" x14ac:dyDescent="0.25">
      <c r="C108" t="s">
        <v>66</v>
      </c>
      <c r="E108" t="str">
        <f t="shared" si="4"/>
        <v>Transferencias Federales Etiquetadas</v>
      </c>
      <c r="F108" t="str">
        <f t="shared" si="5"/>
        <v>Aportaciones</v>
      </c>
      <c r="G108" t="str">
        <f t="shared" si="6"/>
        <v>Fondo de Aportaciones para la Seguridad Pública de los Estados y de la Ciudad de México</v>
      </c>
      <c r="K108">
        <v>41</v>
      </c>
      <c r="L108" t="str">
        <f t="shared" si="7"/>
        <v>RC[-41],</v>
      </c>
      <c r="M108">
        <v>23</v>
      </c>
      <c r="N108" t="str">
        <f t="shared" si="8"/>
        <v>.Cells(lngRenglonDatos + 23, lngColumnaAnio + cboPeriodo.ListIndex).Value = txtAprovecham.Text</v>
      </c>
    </row>
    <row r="109" spans="1:14" x14ac:dyDescent="0.25">
      <c r="C109" t="s">
        <v>67</v>
      </c>
      <c r="E109" t="str">
        <f t="shared" si="4"/>
        <v>Transferencias Federales Etiquetadas</v>
      </c>
      <c r="F109" t="str">
        <f t="shared" si="5"/>
        <v>Aportaciones</v>
      </c>
      <c r="G109" t="str">
        <f t="shared" si="6"/>
        <v>Fondo de Aportaciones para el Fortalecimiento de las Entidades Federativas</v>
      </c>
      <c r="K109">
        <v>40</v>
      </c>
      <c r="L109" t="str">
        <f t="shared" si="7"/>
        <v>RC[-40],</v>
      </c>
      <c r="M109">
        <v>24</v>
      </c>
      <c r="N109" t="str">
        <f t="shared" si="8"/>
        <v>.Cells(lngRenglonDatos + 24, lngColumnaAnio + cboPeriodo.ListIndex).Value = txtAprovecham.Text</v>
      </c>
    </row>
    <row r="110" spans="1:14" x14ac:dyDescent="0.25">
      <c r="B110" t="s">
        <v>56</v>
      </c>
      <c r="C110" t="s">
        <v>68</v>
      </c>
      <c r="E110" t="str">
        <f t="shared" si="4"/>
        <v>Transferencias Federales Etiquetadas</v>
      </c>
      <c r="F110" t="str">
        <f t="shared" si="5"/>
        <v>Convenios</v>
      </c>
      <c r="G110" t="str">
        <f t="shared" si="6"/>
        <v>Convenios de Protección Social en Salud</v>
      </c>
      <c r="K110">
        <v>39</v>
      </c>
      <c r="L110" t="str">
        <f t="shared" si="7"/>
        <v>RC[-39],</v>
      </c>
      <c r="M110">
        <v>25</v>
      </c>
      <c r="N110" t="str">
        <f t="shared" si="8"/>
        <v>.Cells(lngRenglonDatos + 25, lngColumnaAnio + cboPeriodo.ListIndex).Value = txtAprovecham.Text</v>
      </c>
    </row>
    <row r="111" spans="1:14" x14ac:dyDescent="0.25">
      <c r="C111" t="s">
        <v>69</v>
      </c>
      <c r="E111" t="str">
        <f t="shared" si="4"/>
        <v>Transferencias Federales Etiquetadas</v>
      </c>
      <c r="F111" t="str">
        <f t="shared" si="5"/>
        <v>Convenios</v>
      </c>
      <c r="G111" t="str">
        <f t="shared" si="6"/>
        <v>Convenios de Descentralización</v>
      </c>
      <c r="K111">
        <v>38</v>
      </c>
      <c r="L111" t="str">
        <f t="shared" si="7"/>
        <v>RC[-38],</v>
      </c>
      <c r="M111">
        <v>26</v>
      </c>
      <c r="N111" t="str">
        <f t="shared" si="8"/>
        <v>.Cells(lngRenglonDatos + 26, lngColumnaAnio + cboPeriodo.ListIndex).Value = txtAprovecham.Text</v>
      </c>
    </row>
    <row r="112" spans="1:14" x14ac:dyDescent="0.25">
      <c r="C112" t="s">
        <v>70</v>
      </c>
      <c r="E112" t="str">
        <f t="shared" si="4"/>
        <v>Transferencias Federales Etiquetadas</v>
      </c>
      <c r="F112" t="str">
        <f t="shared" si="5"/>
        <v>Convenios</v>
      </c>
      <c r="G112" t="str">
        <f t="shared" si="6"/>
        <v>Convenios de Reasignación</v>
      </c>
      <c r="K112">
        <v>37</v>
      </c>
      <c r="L112" t="str">
        <f t="shared" si="7"/>
        <v>RC[-37],</v>
      </c>
      <c r="M112">
        <v>27</v>
      </c>
      <c r="N112" t="str">
        <f t="shared" si="8"/>
        <v>.Cells(lngRenglonDatos + 27, lngColumnaAnio + cboPeriodo.ListIndex).Value = txtAprovecham.Text</v>
      </c>
    </row>
    <row r="113" spans="2:14" x14ac:dyDescent="0.25">
      <c r="C113" t="s">
        <v>71</v>
      </c>
      <c r="E113" t="str">
        <f t="shared" si="4"/>
        <v>Transferencias Federales Etiquetadas</v>
      </c>
      <c r="F113" t="str">
        <f t="shared" si="5"/>
        <v>Convenios</v>
      </c>
      <c r="G113" t="str">
        <f t="shared" si="6"/>
        <v>Otros Convenios y Subsidios</v>
      </c>
      <c r="K113">
        <v>36</v>
      </c>
      <c r="L113" t="str">
        <f t="shared" si="7"/>
        <v>RC[-36],</v>
      </c>
      <c r="M113">
        <v>28</v>
      </c>
      <c r="N113" t="str">
        <f t="shared" si="8"/>
        <v>.Cells(lngRenglonDatos + 28, lngColumnaAnio + cboPeriodo.ListIndex).Value = txtAprovecham.Text</v>
      </c>
    </row>
    <row r="114" spans="2:14" x14ac:dyDescent="0.25">
      <c r="B114" t="s">
        <v>72</v>
      </c>
      <c r="C114" t="s">
        <v>73</v>
      </c>
      <c r="E114" t="str">
        <f t="shared" si="4"/>
        <v>Transferencias Federales Etiquetadas</v>
      </c>
      <c r="F114" t="str">
        <f t="shared" si="5"/>
        <v>Fondos Distintos de Aportaciones</v>
      </c>
      <c r="G114" t="str">
        <f t="shared" si="6"/>
        <v>Fondo para Entidades Federativas y Municipios Productores de Hidrocarburos</v>
      </c>
      <c r="K114">
        <v>35</v>
      </c>
      <c r="L114" t="str">
        <f t="shared" si="7"/>
        <v>RC[-35],</v>
      </c>
      <c r="M114">
        <v>29</v>
      </c>
      <c r="N114" t="str">
        <f t="shared" si="8"/>
        <v>.Cells(lngRenglonDatos + 29, lngColumnaAnio + cboPeriodo.ListIndex).Value = txtAprovecham.Text</v>
      </c>
    </row>
    <row r="115" spans="2:14" x14ac:dyDescent="0.25">
      <c r="C115" t="s">
        <v>74</v>
      </c>
      <c r="E115" t="str">
        <f t="shared" si="4"/>
        <v>Transferencias Federales Etiquetadas</v>
      </c>
      <c r="F115" t="str">
        <f t="shared" si="5"/>
        <v>Fondos Distintos de Aportaciones</v>
      </c>
      <c r="G115" t="str">
        <f t="shared" si="6"/>
        <v>Fondo Minero</v>
      </c>
      <c r="K115">
        <v>34</v>
      </c>
      <c r="L115" t="str">
        <f t="shared" si="7"/>
        <v>RC[-34],</v>
      </c>
      <c r="M115">
        <v>30</v>
      </c>
      <c r="N115" t="str">
        <f t="shared" si="8"/>
        <v>.Cells(lngRenglonDatos + 30, lngColumnaAnio + cboPeriodo.ListIndex).Value = txtAprovecham.Text</v>
      </c>
    </row>
    <row r="116" spans="2:14" x14ac:dyDescent="0.25">
      <c r="C116" t="s">
        <v>297</v>
      </c>
      <c r="E116" t="str">
        <f t="shared" si="4"/>
        <v>Transferencias Federales Etiquetadas</v>
      </c>
      <c r="F116" t="str">
        <f t="shared" si="5"/>
        <v>Fondos Distintos de Aportaciones</v>
      </c>
      <c r="G116" t="str">
        <f t="shared" si="6"/>
        <v>Otros Fondos Distintos de Aportaciones</v>
      </c>
      <c r="K116">
        <v>33</v>
      </c>
      <c r="L116" t="str">
        <f t="shared" si="7"/>
        <v>RC[-33],</v>
      </c>
      <c r="M116">
        <v>31</v>
      </c>
      <c r="N116" t="str">
        <f t="shared" si="8"/>
        <v>.Cells(lngRenglonDatos + 31, lngColumnaAnio + cboPeriodo.ListIndex).Value = txtAprovecham.Text</v>
      </c>
    </row>
    <row r="117" spans="2:14" x14ac:dyDescent="0.25">
      <c r="B117" t="s">
        <v>75</v>
      </c>
      <c r="C117" t="s">
        <v>75</v>
      </c>
      <c r="E117" t="str">
        <f t="shared" si="4"/>
        <v>Transferencias Federales Etiquetadas</v>
      </c>
      <c r="F117" t="str">
        <f t="shared" si="5"/>
        <v>Transferencias, Subsidios y Subvenciones, y Pensiones y Jubilaciones</v>
      </c>
      <c r="G117" t="str">
        <f t="shared" si="6"/>
        <v>Transferencias, Subsidios y Subvenciones, y Pensiones y Jubilaciones</v>
      </c>
      <c r="K117">
        <v>32</v>
      </c>
      <c r="L117" t="str">
        <f t="shared" si="7"/>
        <v>RC[-32],</v>
      </c>
      <c r="M117">
        <v>32</v>
      </c>
      <c r="N117" t="str">
        <f t="shared" si="8"/>
        <v>.Cells(lngRenglonDatos + 32, lngColumnaAnio + cboPeriodo.ListIndex).Value = txtAprovecham.Text</v>
      </c>
    </row>
    <row r="118" spans="2:14" x14ac:dyDescent="0.25">
      <c r="B118" t="s">
        <v>298</v>
      </c>
      <c r="C118" t="s">
        <v>298</v>
      </c>
      <c r="E118" t="str">
        <f t="shared" si="4"/>
        <v>Transferencias Federales Etiquetadas</v>
      </c>
      <c r="F118" t="str">
        <f t="shared" si="5"/>
        <v>Otras Transferencias Federales Etiquetadas</v>
      </c>
      <c r="G118" t="str">
        <f t="shared" si="6"/>
        <v>Otras Transferencias Federales Etiquetadas</v>
      </c>
      <c r="K118">
        <v>31</v>
      </c>
      <c r="L118" t="str">
        <f t="shared" si="7"/>
        <v>RC[-31],</v>
      </c>
      <c r="M118">
        <v>33</v>
      </c>
      <c r="N118" t="str">
        <f t="shared" si="8"/>
        <v>.Cells(lngRenglonDatos + 33, lngColumnaAnio + cboPeriodo.ListIndex).Value = txtAprovecham.Text</v>
      </c>
    </row>
    <row r="119" spans="2:14" x14ac:dyDescent="0.25">
      <c r="K119">
        <v>30</v>
      </c>
      <c r="L119" t="str">
        <f t="shared" si="7"/>
        <v>RC[-30],</v>
      </c>
      <c r="M119">
        <v>34</v>
      </c>
      <c r="N119" t="str">
        <f t="shared" si="8"/>
        <v>.Cells(lngRenglonDatos + 34, lngColumnaAnio + cboPeriodo.ListIndex).Value = txtAprovecham.Text</v>
      </c>
    </row>
    <row r="120" spans="2:14" x14ac:dyDescent="0.25">
      <c r="K120">
        <v>29</v>
      </c>
      <c r="L120" t="str">
        <f t="shared" si="7"/>
        <v>RC[-29],</v>
      </c>
      <c r="M120">
        <v>35</v>
      </c>
      <c r="N120" t="str">
        <f t="shared" si="8"/>
        <v>.Cells(lngRenglonDatos + 35, lngColumnaAnio + cboPeriodo.ListIndex).Value = txtAprovecham.Text</v>
      </c>
    </row>
    <row r="121" spans="2:14" x14ac:dyDescent="0.25">
      <c r="K121">
        <v>28</v>
      </c>
      <c r="L121" t="str">
        <f t="shared" si="7"/>
        <v>RC[-28],</v>
      </c>
      <c r="M121">
        <v>36</v>
      </c>
      <c r="N121" t="str">
        <f t="shared" si="8"/>
        <v>.Cells(lngRenglonDatos + 36, lngColumnaAnio + cboPeriodo.ListIndex).Value = txtAprovecham.Text</v>
      </c>
    </row>
    <row r="122" spans="2:14" x14ac:dyDescent="0.25">
      <c r="K122">
        <v>27</v>
      </c>
      <c r="L122" t="str">
        <f t="shared" si="7"/>
        <v>RC[-27],</v>
      </c>
      <c r="M122">
        <v>37</v>
      </c>
      <c r="N122" t="str">
        <f t="shared" si="8"/>
        <v>.Cells(lngRenglonDatos + 37, lngColumnaAnio + cboPeriodo.ListIndex).Value = txtAprovecham.Text</v>
      </c>
    </row>
    <row r="123" spans="2:14" x14ac:dyDescent="0.25">
      <c r="K123">
        <v>26</v>
      </c>
      <c r="L123" t="str">
        <f t="shared" si="7"/>
        <v>RC[-26],</v>
      </c>
      <c r="M123">
        <v>38</v>
      </c>
      <c r="N123" t="str">
        <f t="shared" si="8"/>
        <v>.Cells(lngRenglonDatos + 38, lngColumnaAnio + cboPeriodo.ListIndex).Value = txtAprovecham.Text</v>
      </c>
    </row>
    <row r="124" spans="2:14" x14ac:dyDescent="0.25">
      <c r="K124">
        <v>25</v>
      </c>
      <c r="L124" t="str">
        <f t="shared" si="7"/>
        <v>RC[-25],</v>
      </c>
      <c r="M124">
        <v>39</v>
      </c>
      <c r="N124" t="str">
        <f t="shared" si="8"/>
        <v>.Cells(lngRenglonDatos + 39, lngColumnaAnio + cboPeriodo.ListIndex).Value = txtAprovecham.Text</v>
      </c>
    </row>
    <row r="125" spans="2:14" x14ac:dyDescent="0.25">
      <c r="K125">
        <v>24</v>
      </c>
      <c r="L125" t="str">
        <f t="shared" si="7"/>
        <v>RC[-24],</v>
      </c>
      <c r="M125">
        <v>40</v>
      </c>
      <c r="N125" t="str">
        <f t="shared" si="8"/>
        <v>.Cells(lngRenglonDatos + 40, lngColumnaAnio + cboPeriodo.ListIndex).Value = txtAprovecham.Text</v>
      </c>
    </row>
    <row r="126" spans="2:14" x14ac:dyDescent="0.25">
      <c r="K126">
        <v>23</v>
      </c>
      <c r="L126" t="str">
        <f t="shared" si="7"/>
        <v>RC[-23],</v>
      </c>
      <c r="M126">
        <v>41</v>
      </c>
      <c r="N126" t="str">
        <f t="shared" si="8"/>
        <v>.Cells(lngRenglonDatos + 41, lngColumnaAnio + cboPeriodo.ListIndex).Value = txtAprovecham.Text</v>
      </c>
    </row>
    <row r="127" spans="2:14" x14ac:dyDescent="0.25">
      <c r="K127">
        <v>22</v>
      </c>
      <c r="L127" t="str">
        <f t="shared" si="7"/>
        <v>RC[-22],</v>
      </c>
      <c r="M127">
        <v>42</v>
      </c>
      <c r="N127" t="str">
        <f t="shared" si="8"/>
        <v>.Cells(lngRenglonDatos + 42, lngColumnaAnio + cboPeriodo.ListIndex).Value = txtAprovecham.Text</v>
      </c>
    </row>
    <row r="128" spans="2:14" x14ac:dyDescent="0.25">
      <c r="K128">
        <v>21</v>
      </c>
      <c r="L128" t="str">
        <f t="shared" si="7"/>
        <v>RC[-21],</v>
      </c>
      <c r="M128">
        <v>43</v>
      </c>
      <c r="N128" t="str">
        <f t="shared" si="8"/>
        <v>.Cells(lngRenglonDatos + 43, lngColumnaAnio + cboPeriodo.ListIndex).Value = txtAprovecham.Text</v>
      </c>
    </row>
    <row r="129" spans="11:14" x14ac:dyDescent="0.25">
      <c r="K129">
        <v>20</v>
      </c>
      <c r="L129" t="str">
        <f t="shared" si="7"/>
        <v>RC[-20],</v>
      </c>
      <c r="M129">
        <v>44</v>
      </c>
      <c r="N129" t="str">
        <f t="shared" si="8"/>
        <v>.Cells(lngRenglonDatos + 44, lngColumnaAnio + cboPeriodo.ListIndex).Value = txtAprovecham.Text</v>
      </c>
    </row>
    <row r="130" spans="11:14" x14ac:dyDescent="0.25">
      <c r="K130">
        <v>19</v>
      </c>
      <c r="L130" t="str">
        <f t="shared" si="7"/>
        <v>RC[-19],</v>
      </c>
      <c r="M130">
        <v>45</v>
      </c>
      <c r="N130" t="str">
        <f t="shared" si="8"/>
        <v>.Cells(lngRenglonDatos + 45, lngColumnaAnio + cboPeriodo.ListIndex).Value = txtAprovecham.Text</v>
      </c>
    </row>
    <row r="131" spans="11:14" x14ac:dyDescent="0.25">
      <c r="K131">
        <v>18</v>
      </c>
      <c r="L131" t="str">
        <f t="shared" si="7"/>
        <v>RC[-18],</v>
      </c>
      <c r="M131">
        <v>46</v>
      </c>
      <c r="N131" t="str">
        <f t="shared" si="8"/>
        <v>.Cells(lngRenglonDatos + 46, lngColumnaAnio + cboPeriodo.ListIndex).Value = txtAprovecham.Text</v>
      </c>
    </row>
    <row r="132" spans="11:14" x14ac:dyDescent="0.25">
      <c r="K132">
        <v>17</v>
      </c>
      <c r="L132" t="str">
        <f t="shared" si="7"/>
        <v>RC[-17],</v>
      </c>
      <c r="M132">
        <v>47</v>
      </c>
      <c r="N132" t="str">
        <f t="shared" si="8"/>
        <v>.Cells(lngRenglonDatos + 47, lngColumnaAnio + cboPeriodo.ListIndex).Value = txtAprovecham.Text</v>
      </c>
    </row>
    <row r="133" spans="11:14" x14ac:dyDescent="0.25">
      <c r="K133">
        <v>16</v>
      </c>
      <c r="L133" t="str">
        <f t="shared" si="7"/>
        <v>RC[-16],</v>
      </c>
      <c r="M133">
        <v>48</v>
      </c>
      <c r="N133" t="str">
        <f t="shared" si="8"/>
        <v>.Cells(lngRenglonDatos + 48, lngColumnaAnio + cboPeriodo.ListIndex).Value = txtAprovecham.Text</v>
      </c>
    </row>
    <row r="134" spans="11:14" x14ac:dyDescent="0.25">
      <c r="K134">
        <v>15</v>
      </c>
      <c r="L134" t="str">
        <f t="shared" si="7"/>
        <v>RC[-15],</v>
      </c>
      <c r="M134">
        <v>49</v>
      </c>
      <c r="N134" t="str">
        <f t="shared" si="8"/>
        <v>.Cells(lngRenglonDatos + 49, lngColumnaAnio + cboPeriodo.ListIndex).Value = txtAprovecham.Text</v>
      </c>
    </row>
    <row r="135" spans="11:14" x14ac:dyDescent="0.25">
      <c r="K135">
        <v>14</v>
      </c>
      <c r="L135" t="str">
        <f t="shared" si="7"/>
        <v>RC[-14],</v>
      </c>
      <c r="M135">
        <v>50</v>
      </c>
      <c r="N135" t="str">
        <f t="shared" si="8"/>
        <v>.Cells(lngRenglonDatos + 50, lngColumnaAnio + cboPeriodo.ListIndex).Value = txtAprovecham.Text</v>
      </c>
    </row>
    <row r="136" spans="11:14" x14ac:dyDescent="0.25">
      <c r="K136">
        <v>13</v>
      </c>
      <c r="L136" t="str">
        <f t="shared" si="7"/>
        <v>RC[-13],</v>
      </c>
      <c r="M136">
        <v>51</v>
      </c>
      <c r="N136" t="str">
        <f t="shared" si="8"/>
        <v>.Cells(lngRenglonDatos + 51, lngColumnaAnio + cboPeriodo.ListIndex).Value = txtAprovecham.Text</v>
      </c>
    </row>
    <row r="137" spans="11:14" x14ac:dyDescent="0.25">
      <c r="K137">
        <v>12</v>
      </c>
      <c r="L137" t="str">
        <f t="shared" si="7"/>
        <v>RC[-12],</v>
      </c>
      <c r="M137">
        <v>52</v>
      </c>
      <c r="N137" t="str">
        <f t="shared" si="8"/>
        <v>.Cells(lngRenglonDatos + 52, lngColumnaAnio + cboPeriodo.ListIndex).Value = txtAprovecham.Text</v>
      </c>
    </row>
    <row r="138" spans="11:14" x14ac:dyDescent="0.25">
      <c r="K138">
        <v>11</v>
      </c>
      <c r="L138" t="str">
        <f t="shared" si="7"/>
        <v>RC[-11],</v>
      </c>
      <c r="M138">
        <v>53</v>
      </c>
      <c r="N138" t="str">
        <f t="shared" si="8"/>
        <v>.Cells(lngRenglonDatos + 53, lngColumnaAnio + cboPeriodo.ListIndex).Value = txtAprovecham.Text</v>
      </c>
    </row>
    <row r="139" spans="11:14" x14ac:dyDescent="0.25">
      <c r="K139">
        <v>10</v>
      </c>
      <c r="L139" t="str">
        <f t="shared" si="7"/>
        <v>RC[-10],</v>
      </c>
      <c r="M139">
        <v>54</v>
      </c>
      <c r="N139" t="str">
        <f t="shared" si="8"/>
        <v>.Cells(lngRenglonDatos + 54, lngColumnaAnio + cboPeriodo.ListIndex).Value = txtAprovecham.Text</v>
      </c>
    </row>
    <row r="140" spans="11:14" x14ac:dyDescent="0.25">
      <c r="K140">
        <v>9</v>
      </c>
      <c r="L140" t="str">
        <f t="shared" si="7"/>
        <v>RC[-9],</v>
      </c>
      <c r="M140">
        <v>55</v>
      </c>
      <c r="N140" t="str">
        <f t="shared" si="8"/>
        <v>.Cells(lngRenglonDatos + 55, lngColumnaAnio + cboPeriodo.ListIndex).Value = txtAprovecham.Text</v>
      </c>
    </row>
    <row r="141" spans="11:14" x14ac:dyDescent="0.25">
      <c r="K141">
        <v>8</v>
      </c>
      <c r="L141" t="str">
        <f t="shared" si="7"/>
        <v>RC[-8],</v>
      </c>
      <c r="M141">
        <v>56</v>
      </c>
      <c r="N141" t="str">
        <f t="shared" si="8"/>
        <v>.Cells(lngRenglonDatos + 56, lngColumnaAnio + cboPeriodo.ListIndex).Value = txtAprovecham.Text</v>
      </c>
    </row>
    <row r="142" spans="11:14" x14ac:dyDescent="0.25">
      <c r="K142">
        <v>7</v>
      </c>
      <c r="L142" t="str">
        <f t="shared" si="7"/>
        <v>RC[-7],</v>
      </c>
      <c r="M142">
        <v>57</v>
      </c>
      <c r="N142" t="str">
        <f t="shared" si="8"/>
        <v>.Cells(lngRenglonDatos + 57, lngColumnaAnio + cboPeriodo.ListIndex).Value = txtAprovecham.Text</v>
      </c>
    </row>
    <row r="143" spans="11:14" x14ac:dyDescent="0.25">
      <c r="K143">
        <v>6</v>
      </c>
      <c r="L143" t="str">
        <f t="shared" si="7"/>
        <v>RC[-6],</v>
      </c>
      <c r="M143">
        <v>58</v>
      </c>
      <c r="N143" t="str">
        <f t="shared" si="8"/>
        <v>.Cells(lngRenglonDatos + 58, lngColumnaAnio + cboPeriodo.ListIndex).Value = txtAprovecham.Text</v>
      </c>
    </row>
    <row r="144" spans="11:14" x14ac:dyDescent="0.25">
      <c r="K144">
        <v>5</v>
      </c>
      <c r="L144" t="str">
        <f t="shared" si="7"/>
        <v>RC[-5],</v>
      </c>
      <c r="M144">
        <v>59</v>
      </c>
      <c r="N144" t="str">
        <f t="shared" si="8"/>
        <v>.Cells(lngRenglonDatos + 59, lngColumnaAnio + cboPeriodo.ListIndex).Value = txtAprovecham.Text</v>
      </c>
    </row>
    <row r="145" spans="11:14" x14ac:dyDescent="0.25">
      <c r="K145">
        <v>4</v>
      </c>
      <c r="L145" t="str">
        <f t="shared" si="7"/>
        <v>RC[-4],</v>
      </c>
      <c r="M145">
        <v>60</v>
      </c>
      <c r="N145" t="str">
        <f t="shared" si="8"/>
        <v>.Cells(lngRenglonDatos + 60, lngColumnaAnio + cboPeriodo.ListIndex).Value = txtAprovecham.Text</v>
      </c>
    </row>
    <row r="146" spans="11:14" x14ac:dyDescent="0.25">
      <c r="K146">
        <v>3</v>
      </c>
      <c r="L146" t="str">
        <f t="shared" si="7"/>
        <v>RC[-3],</v>
      </c>
      <c r="M146">
        <v>61</v>
      </c>
      <c r="N146" t="str">
        <f t="shared" si="8"/>
        <v>.Cells(lngRenglonDatos + 61, lngColumnaAnio + cboPeriodo.ListIndex).Value = txtAprovecham.Text</v>
      </c>
    </row>
    <row r="147" spans="11:14" x14ac:dyDescent="0.25">
      <c r="K147">
        <v>2</v>
      </c>
      <c r="L147" t="str">
        <f t="shared" si="7"/>
        <v>RC[-2],</v>
      </c>
      <c r="M147">
        <v>62</v>
      </c>
      <c r="N147" t="str">
        <f t="shared" si="8"/>
        <v>.Cells(lngRenglonDatos + 62, lngColumnaAnio + cboPeriodo.ListIndex).Value = txtAprovecham.Text</v>
      </c>
    </row>
    <row r="148" spans="11:14" x14ac:dyDescent="0.25">
      <c r="K148">
        <v>1</v>
      </c>
      <c r="L148" t="str">
        <f>CONCATENATE(XDI148, XDJ148, XDK148, XDL148, XDM148, XDN148, XDO148, XDP148, XDQ148, XDR148, XDS148, XDT148, XDU148, XDV148, XDW148, XDX148, XDY148, XDZ148, XEA148, XEB148, XEC148, XED148, XEE148, XEF148, XEG148, XEH148, XEI148, XEJ148, XEK148, XEL148, XEM148, XEN148, XEO148, XEP148, XEQ148, XER148, XES148, XET148, XEU148, XEV148, XEW148, XEX148, XEY148, XEZ148, XFA148, XFB148, XFC148, XFD148, A148, B148, C148, D148, E148, F148, G148, H148, I148, J148, K148)</f>
        <v>1</v>
      </c>
      <c r="M148">
        <v>63</v>
      </c>
      <c r="N148" t="str">
        <f t="shared" si="8"/>
        <v>.Cells(lngRenglonDatos + 63, lngColumnaAnio + cboPeriodo.ListIndex).Value = txtAprovecham.Text</v>
      </c>
    </row>
    <row r="149" spans="11:14" x14ac:dyDescent="0.25">
      <c r="M149">
        <v>64</v>
      </c>
      <c r="N149" t="str">
        <f t="shared" si="8"/>
        <v>.Cells(lngRenglonDatos + 64, lngColumnaAnio + cboPeriodo.ListIndex).Value = txtAprovecham.Text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350A9A6C15B24B989132A40E36D54E" ma:contentTypeVersion="0" ma:contentTypeDescription="Crear nuevo documento." ma:contentTypeScope="" ma:versionID="29b5535982961ffc0b1b5a254318b83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4CBE32-6FD8-4B11-9D2F-B27D3C322D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295D47-9F15-4827-8BB0-730014078BA0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1E137E4-6413-4C18-9EB9-E209B4C496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Soporte</vt:lpstr>
      <vt:lpstr>Hoja2</vt:lpstr>
      <vt:lpstr>Hoja1!Área_de_impresión</vt:lpstr>
      <vt:lpstr>Soporte!modal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2017-06-29T04:21:45Z</cp:lastPrinted>
  <dcterms:created xsi:type="dcterms:W3CDTF">2017-04-19T00:32:02Z</dcterms:created>
  <dcterms:modified xsi:type="dcterms:W3CDTF">2017-06-29T15:32:31Z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0x01010003350A9A6C15B24B989132A40E36D54E</vt:lpwstr>
  </property>
</Properties>
</file>