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éxico\"/>
    </mc:Choice>
  </mc:AlternateContent>
  <xr:revisionPtr revIDLastSave="0" documentId="13_ncr:1_{6F24E2D8-A6E7-4AC8-936E-0E3294204525}" xr6:coauthVersionLast="45" xr6:coauthVersionMax="45" xr10:uidLastSave="{00000000-0000-0000-0000-000000000000}"/>
  <workbookProtection workbookAlgorithmName="SHA-512" workbookHashValue="3F2LoR0uAlAHphOBL3YtfMT5CQckY3yOeljZ5fPihKHdtwFZPiits/jcTJnDes0hBTlJShhlhx+okO0xCl/+1Q==" workbookSaltValue="rjDYVhDOuDL318VizfkH6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7" i="1" l="1"/>
  <c r="L87" i="1"/>
  <c r="M78" i="1"/>
  <c r="L78" i="1"/>
  <c r="M77" i="1"/>
  <c r="L77" i="1"/>
  <c r="M75" i="1"/>
  <c r="L75" i="1"/>
  <c r="M74" i="1"/>
  <c r="L74" i="1"/>
  <c r="M73" i="1"/>
  <c r="L73" i="1"/>
  <c r="M72" i="1"/>
  <c r="L72" i="1"/>
  <c r="M69" i="1"/>
  <c r="L69" i="1"/>
  <c r="M68" i="1"/>
  <c r="L68" i="1"/>
  <c r="M67" i="1"/>
  <c r="L67" i="1"/>
  <c r="M66" i="1"/>
  <c r="M65" i="1"/>
  <c r="L65" i="1"/>
  <c r="M61" i="1"/>
  <c r="L61" i="1"/>
  <c r="M58" i="1"/>
  <c r="L58" i="1"/>
  <c r="M57" i="1"/>
  <c r="L57" i="1"/>
  <c r="M56" i="1"/>
  <c r="L56" i="1"/>
  <c r="M54" i="1"/>
  <c r="L54" i="1"/>
  <c r="M53" i="1"/>
  <c r="L53" i="1"/>
  <c r="M52" i="1"/>
  <c r="L52" i="1"/>
  <c r="M51" i="1"/>
  <c r="L51" i="1"/>
  <c r="M49" i="1"/>
  <c r="L49" i="1"/>
  <c r="Y12" i="1"/>
  <c r="X12" i="1"/>
  <c r="Q12" i="1"/>
  <c r="P12" i="1"/>
  <c r="O12" i="1"/>
  <c r="N12" i="1"/>
</calcChain>
</file>

<file path=xl/sharedStrings.xml><?xml version="1.0" encoding="utf-8"?>
<sst xmlns="http://schemas.openxmlformats.org/spreadsheetml/2006/main" count="170" uniqueCount="108">
  <si>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</si>
  <si>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</si>
  <si>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</si>
  <si>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</si>
  <si>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</si>
  <si>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</si>
  <si>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</si>
  <si>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</si>
  <si>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</si>
  <si>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</si>
  <si>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</si>
  <si>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</si>
  <si>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</si>
  <si>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</si>
  <si>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</si>
  <si>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</si>
  <si>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</si>
  <si>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</si>
  <si>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</si>
  <si>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</si>
  <si>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</si>
  <si>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</si>
  <si>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</si>
  <si>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</si>
  <si>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</si>
  <si>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</si>
  <si>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</si>
  <si>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</si>
  <si>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</si>
  <si>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</si>
  <si>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</si>
  <si>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</si>
  <si>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</si>
  <si>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</si>
  <si>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</si>
  <si>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</si>
  <si>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</si>
  <si>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</si>
  <si>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</si>
  <si>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</si>
  <si>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</si>
  <si>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</si>
  <si>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</si>
  <si>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</si>
  <si>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</si>
  <si>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</si>
  <si>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</si>
  <si>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</si>
  <si>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</si>
  <si>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</si>
  <si>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</si>
  <si>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</si>
  <si>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</si>
  <si>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</si>
  <si>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</si>
  <si>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</si>
  <si>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</si>
  <si>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</si>
  <si>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</si>
  <si>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</si>
  <si>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</si>
  <si>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</si>
  <si>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</si>
  <si>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</si>
  <si>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</si>
  <si>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</si>
  <si>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</si>
  <si>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</si>
  <si>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</si>
  <si>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</si>
  <si>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</si>
  <si>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</si>
  <si>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</si>
  <si>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</si>
  <si>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</si>
  <si>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</si>
  <si>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</si>
  <si>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</si>
  <si>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</si>
  <si>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</si>
  <si>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</si>
  <si>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</si>
  <si>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</si>
  <si>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</si>
  <si>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</si>
  <si>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</si>
  <si>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</si>
  <si>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</si>
  <si>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</si>
  <si>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</si>
  <si>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</si>
  <si>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</si>
  <si>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</si>
  <si>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</si>
  <si>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</si>
  <si>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</si>
  <si>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</si>
  <si>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</si>
  <si>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</si>
  <si>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</si>
  <si>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México</t>
  </si>
  <si>
    <t>Nezahualcóyotl</t>
  </si>
  <si>
    <t>http://www.neza.gob.mx/titulov.php</t>
  </si>
  <si>
    <t>http://www.neza.gob.mx/Titulo_IV.php</t>
  </si>
  <si>
    <t>P15-1114180</t>
  </si>
  <si>
    <t>Participaciones / Aportaciones</t>
  </si>
  <si>
    <t>Municipio de Nezahualcóyotl</t>
  </si>
  <si>
    <t xml:space="preserve">Fondo de Aportaciones para la Seguridad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</si>
</sst>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eza.gob.mx/titulov.php" TargetMode="External"/><Relationship Id="rId1" Type="http://schemas.openxmlformats.org/officeDocument/2006/relationships/hyperlink" Target="http://www.neza.gob.mx/Titulo_IV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300000000</v>
      </c>
      <c r="K12" s="21" t="s">
        <v>92</v>
      </c>
      <c r="L12" s="24">
        <v>275773272.60000002</v>
      </c>
      <c r="M12" s="24">
        <v>275178155.36000001</v>
      </c>
      <c r="N12" s="24" t="e">
        <f>+#REF!-L12</f>
        <v>#REF!</v>
      </c>
      <c r="O12" s="24">
        <f>+L12-M12</f>
        <v>595117.24000000954</v>
      </c>
      <c r="P12" s="24">
        <f>2319692.47+2386429.97+2115428.9</f>
        <v>6821551.3399999999</v>
      </c>
      <c r="Q12" s="24">
        <f>2206103.08+2187257.07+2140023.82</f>
        <v>6533383.9700000007</v>
      </c>
      <c r="R12" s="24"/>
      <c r="S12" s="24"/>
      <c r="T12" s="24"/>
      <c r="U12" s="24"/>
      <c r="V12" s="24">
        <v>273935928.74000001</v>
      </c>
      <c r="W12" s="24">
        <v>272507803.38999999</v>
      </c>
      <c r="X12" s="24">
        <f>308412.4+313038.58+317734.16</f>
        <v>939185.1399999999</v>
      </c>
      <c r="Y12" s="24">
        <f>768539.93+327337.68+332247.74</f>
        <v>1428125.35</v>
      </c>
      <c r="Z12" s="24">
        <v>5973493.8399999999</v>
      </c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174728927.68000001</v>
      </c>
      <c r="M37" s="28">
        <v>480617335.47000003</v>
      </c>
      <c r="N37" s="15"/>
      <c r="O37" s="15"/>
      <c r="P37" s="15"/>
      <c r="Q37" s="15"/>
      <c r="R37" s="15"/>
      <c r="S37" s="15"/>
      <c r="T37" s="15"/>
      <c r="U37" s="15"/>
      <c r="V37" s="28">
        <v>274644548.56999999</v>
      </c>
      <c r="W37" s="28">
        <v>256979649.58000001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193671109.72</v>
      </c>
      <c r="M39" s="26">
        <v>169455310.99000001</v>
      </c>
      <c r="N39" s="16"/>
      <c r="O39" s="16"/>
      <c r="P39" s="16"/>
      <c r="Q39" s="16"/>
      <c r="R39" s="16"/>
      <c r="S39" s="16"/>
      <c r="T39" s="16"/>
      <c r="U39" s="16"/>
      <c r="V39" s="26">
        <v>151697360.31</v>
      </c>
      <c r="W39" s="26">
        <v>133641333.7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4696301.17</v>
      </c>
      <c r="M46" s="28">
        <v>3196582.53</v>
      </c>
      <c r="N46" s="23"/>
      <c r="O46" s="23"/>
      <c r="P46" s="23"/>
      <c r="Q46" s="23"/>
      <c r="R46" s="23"/>
      <c r="S46" s="23"/>
      <c r="T46" s="23"/>
      <c r="U46" s="23"/>
      <c r="V46" s="28">
        <v>11339146.07</v>
      </c>
      <c r="W46" s="28">
        <v>4636033.46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669623673.5</v>
      </c>
      <c r="M47" s="26">
        <v>582134278.70000005</v>
      </c>
      <c r="N47" s="16"/>
      <c r="O47" s="16"/>
      <c r="P47" s="16"/>
      <c r="Q47" s="16"/>
      <c r="R47" s="16"/>
      <c r="S47" s="16"/>
      <c r="T47" s="16"/>
      <c r="U47" s="16"/>
      <c r="V47" s="26">
        <v>703245955.03999996</v>
      </c>
      <c r="W47" s="26">
        <v>844700216.32000005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f>417386832.82-335075517.1</f>
        <v>82311315.719999969</v>
      </c>
      <c r="M49" s="28">
        <f>478996080.12-417386832.82</f>
        <v>61609247.300000012</v>
      </c>
      <c r="N49" s="23"/>
      <c r="O49" s="23"/>
      <c r="P49" s="23"/>
      <c r="Q49" s="23"/>
      <c r="R49" s="23"/>
      <c r="S49" s="23"/>
      <c r="T49" s="23"/>
      <c r="U49" s="23"/>
      <c r="V49" s="28">
        <v>332632379.17000002</v>
      </c>
      <c r="W49" s="28">
        <v>15358684.379999995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f>2569666-2201757</f>
        <v>367909</v>
      </c>
      <c r="M51" s="26">
        <f>3865283.31-2569666</f>
        <v>1295617.31</v>
      </c>
      <c r="N51" s="18"/>
      <c r="O51" s="18"/>
      <c r="P51" s="18"/>
      <c r="Q51" s="18"/>
      <c r="R51" s="18"/>
      <c r="S51" s="18"/>
      <c r="T51" s="18"/>
      <c r="U51" s="18"/>
      <c r="V51" s="26">
        <v>372433</v>
      </c>
      <c r="W51" s="26">
        <v>434400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f>99183095.22-66411335.38</f>
        <v>32771759.839999996</v>
      </c>
      <c r="M52" s="26">
        <f>130390874.02-99183095.22</f>
        <v>31207778.799999997</v>
      </c>
      <c r="N52" s="16"/>
      <c r="O52" s="16"/>
      <c r="P52" s="16"/>
      <c r="Q52" s="16"/>
      <c r="R52" s="16"/>
      <c r="S52" s="16"/>
      <c r="T52" s="16"/>
      <c r="U52" s="16"/>
      <c r="V52" s="26">
        <v>39350438.939999998</v>
      </c>
      <c r="W52" s="26">
        <v>20576272.020000003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f>14821392.1-9811973.1</f>
        <v>5009419</v>
      </c>
      <c r="M53" s="26">
        <f>19544049.59-14821392.1</f>
        <v>4722657.49</v>
      </c>
      <c r="N53" s="16"/>
      <c r="O53" s="16"/>
      <c r="P53" s="16"/>
      <c r="Q53" s="16"/>
      <c r="R53" s="16"/>
      <c r="S53" s="16"/>
      <c r="T53" s="16"/>
      <c r="U53" s="16"/>
      <c r="V53" s="26">
        <v>9436064.9100000001</v>
      </c>
      <c r="W53" s="26">
        <v>5892857.0199999996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f>5779961.2-4198236.98</f>
        <v>1581724.2199999997</v>
      </c>
      <c r="M54" s="26">
        <f>7024171.35-5779961.2</f>
        <v>1244210.1499999994</v>
      </c>
      <c r="N54" s="16"/>
      <c r="O54" s="16"/>
      <c r="P54" s="16"/>
      <c r="Q54" s="16"/>
      <c r="R54" s="16"/>
      <c r="S54" s="16"/>
      <c r="T54" s="16"/>
      <c r="U54" s="16"/>
      <c r="V54" s="26">
        <v>2625015.13</v>
      </c>
      <c r="W54" s="26">
        <v>932410.39000000013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f>773338120.4-509483655.54</f>
        <v>263854464.85999995</v>
      </c>
      <c r="M56" s="26">
        <f>959876159.65-773338120.4</f>
        <v>186538039.25</v>
      </c>
      <c r="N56" s="16"/>
      <c r="O56" s="16"/>
      <c r="P56" s="16"/>
      <c r="Q56" s="16"/>
      <c r="R56" s="16"/>
      <c r="S56" s="16"/>
      <c r="T56" s="16"/>
      <c r="U56" s="16"/>
      <c r="V56" s="26">
        <v>263370811.62</v>
      </c>
      <c r="W56" s="26">
        <v>276541260.72000003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f>105895910.03-67859519.21</f>
        <v>38036390.820000008</v>
      </c>
      <c r="M57" s="26">
        <f>130669048.69-105895910.03</f>
        <v>24773138.659999996</v>
      </c>
      <c r="N57" s="16"/>
      <c r="O57" s="16"/>
      <c r="P57" s="16"/>
      <c r="Q57" s="16"/>
      <c r="R57" s="16"/>
      <c r="S57" s="16"/>
      <c r="T57" s="16"/>
      <c r="U57" s="16"/>
      <c r="V57" s="26">
        <v>36386543.090000004</v>
      </c>
      <c r="W57" s="26">
        <v>38291570.189999998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f>103247565.89-66564994.5</f>
        <v>36682571.390000001</v>
      </c>
      <c r="M58" s="26">
        <f>135101880.43-103247565.89</f>
        <v>31854314.540000007</v>
      </c>
      <c r="N58" s="16"/>
      <c r="O58" s="16"/>
      <c r="P58" s="16"/>
      <c r="Q58" s="16"/>
      <c r="R58" s="16"/>
      <c r="S58" s="16"/>
      <c r="T58" s="16"/>
      <c r="U58" s="16"/>
      <c r="V58" s="26">
        <v>12341879.630000001</v>
      </c>
      <c r="W58" s="26">
        <v>19512963.18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f>13661008.14-9590596.44</f>
        <v>4070411.7000000011</v>
      </c>
      <c r="M61" s="26">
        <f>19142265.89-13661008.14</f>
        <v>5481257.75</v>
      </c>
      <c r="N61" s="16"/>
      <c r="O61" s="16"/>
      <c r="P61" s="16"/>
      <c r="Q61" s="16"/>
      <c r="R61" s="16"/>
      <c r="S61" s="16"/>
      <c r="T61" s="16"/>
      <c r="U61" s="16"/>
      <c r="V61" s="26">
        <v>5753273.5899999999</v>
      </c>
      <c r="W61" s="26">
        <v>2618424.5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f>46863278-38745605</f>
        <v>8117673</v>
      </c>
      <c r="M65" s="26">
        <f>54396768-46863278</f>
        <v>7533490</v>
      </c>
      <c r="N65" s="16"/>
      <c r="O65" s="16"/>
      <c r="P65" s="16"/>
      <c r="Q65" s="16"/>
      <c r="R65" s="16"/>
      <c r="S65" s="16"/>
      <c r="T65" s="16"/>
      <c r="U65" s="16"/>
      <c r="V65" s="26">
        <v>9162295</v>
      </c>
      <c r="W65" s="26">
        <v>10994867.280000001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5497518.9000000004</v>
      </c>
      <c r="M66" s="26">
        <f>73530189.21-5497518.9</f>
        <v>68032670.309999987</v>
      </c>
      <c r="N66" s="16"/>
      <c r="O66" s="16"/>
      <c r="P66" s="16"/>
      <c r="Q66" s="16"/>
      <c r="R66" s="16"/>
      <c r="S66" s="16"/>
      <c r="T66" s="16"/>
      <c r="U66" s="16"/>
      <c r="V66" s="26">
        <v>1877623.88</v>
      </c>
      <c r="W66" s="26">
        <v>790455.77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f>3532.15-3435.35</f>
        <v>96.800000000000182</v>
      </c>
      <c r="M67" s="26">
        <f>3746.29-3532.15</f>
        <v>214.13999999999987</v>
      </c>
      <c r="N67" s="16"/>
      <c r="O67" s="16"/>
      <c r="P67" s="16"/>
      <c r="Q67" s="16"/>
      <c r="R67" s="16"/>
      <c r="S67" s="16"/>
      <c r="T67" s="16"/>
      <c r="U67" s="16"/>
      <c r="V67" s="26">
        <v>1770.98</v>
      </c>
      <c r="W67" s="26">
        <v>850.07999999999993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f>5581094.16-3669966.06</f>
        <v>1911128.1</v>
      </c>
      <c r="M68" s="26">
        <f>7492222.26-5581094.16</f>
        <v>1911128.0999999996</v>
      </c>
      <c r="N68" s="16"/>
      <c r="O68" s="16"/>
      <c r="P68" s="16"/>
      <c r="Q68" s="16"/>
      <c r="R68" s="16"/>
      <c r="S68" s="16"/>
      <c r="T68" s="16"/>
      <c r="U68" s="16"/>
      <c r="V68" s="26">
        <v>783083.62</v>
      </c>
      <c r="W68" s="26">
        <v>872920.82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f>24039010.16-16774235.2</f>
        <v>7264774.9600000009</v>
      </c>
      <c r="M69" s="26">
        <f>31488903.35-24039010.16</f>
        <v>7449893.1900000013</v>
      </c>
      <c r="N69" s="16"/>
      <c r="O69" s="16"/>
      <c r="P69" s="16"/>
      <c r="Q69" s="16"/>
      <c r="R69" s="16"/>
      <c r="S69" s="16"/>
      <c r="T69" s="16"/>
      <c r="U69" s="16"/>
      <c r="V69" s="26">
        <v>3158645.11</v>
      </c>
      <c r="W69" s="26">
        <v>2470547.7100000004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>
        <v>2485892.2000000002</v>
      </c>
      <c r="W71" s="26">
        <v>1302819.8500000001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f>32736322.33-13361359.31</f>
        <v>19374963.019999996</v>
      </c>
      <c r="M72" s="26">
        <f>137821543.62-32736322.33</f>
        <v>105085221.29000001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f>6942237.22-3730713.15</f>
        <v>3211524.07</v>
      </c>
      <c r="M73" s="26">
        <f>9407800.92-6942237.22</f>
        <v>2465563.7000000002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f>49423113.35-32756862.56</f>
        <v>16666250.790000003</v>
      </c>
      <c r="M74" s="26">
        <f>61058176.44-49423113.35</f>
        <v>11635063.089999996</v>
      </c>
      <c r="N74" s="16"/>
      <c r="O74" s="16"/>
      <c r="P74" s="16"/>
      <c r="Q74" s="16"/>
      <c r="R74" s="16"/>
      <c r="S74" s="16"/>
      <c r="T74" s="16"/>
      <c r="U74" s="16"/>
      <c r="V74" s="26">
        <v>70881748.840000004</v>
      </c>
      <c r="W74" s="26">
        <v>41193476.510000005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f>182999032.64-175854885.77</f>
        <v>7144146.869999975</v>
      </c>
      <c r="M75" s="26">
        <f>193127229.48-182999032.64</f>
        <v>10128196.840000004</v>
      </c>
      <c r="N75" s="16"/>
      <c r="O75" s="16"/>
      <c r="P75" s="16"/>
      <c r="Q75" s="16"/>
      <c r="R75" s="16"/>
      <c r="S75" s="16"/>
      <c r="T75" s="16"/>
      <c r="U75" s="16"/>
      <c r="V75" s="26">
        <v>562667623.92999995</v>
      </c>
      <c r="W75" s="26">
        <v>1043.7800000905991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f>135861274.54-101895955.9</f>
        <v>33965318.639999986</v>
      </c>
      <c r="M77" s="28">
        <f>169826593.18-135861274.54</f>
        <v>33965318.640000015</v>
      </c>
      <c r="N77" s="15"/>
      <c r="O77" s="15"/>
      <c r="P77" s="15"/>
      <c r="Q77" s="15"/>
      <c r="R77" s="15"/>
      <c r="S77" s="15"/>
      <c r="T77" s="15"/>
      <c r="U77" s="15"/>
      <c r="V77" s="28">
        <v>48719657.219999999</v>
      </c>
      <c r="W77" s="28">
        <v>48719657.219999999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f>502191905.86-376643929.4</f>
        <v>125547976.46000004</v>
      </c>
      <c r="M78" s="26">
        <f>753287858.83-502191905.86</f>
        <v>251095952.97000003</v>
      </c>
      <c r="N78" s="16"/>
      <c r="O78" s="16"/>
      <c r="P78" s="16"/>
      <c r="Q78" s="16"/>
      <c r="R78" s="16"/>
      <c r="S78" s="16"/>
      <c r="T78" s="16"/>
      <c r="U78" s="16"/>
      <c r="V78" s="26">
        <v>194944965.66</v>
      </c>
      <c r="W78" s="26">
        <v>194944965.66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1858121</v>
      </c>
      <c r="X85" s="16"/>
      <c r="Y85" s="16"/>
      <c r="Z85" s="16"/>
      <c r="AA85" s="16"/>
      <c r="AB85" s="16"/>
      <c r="AC85" s="16"/>
      <c r="AD85" s="16"/>
      <c r="AE85" s="16"/>
      <c r="AF85" s="46" t="s">
        <v>107</v>
      </c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f>194852769.02-184327934.42</f>
        <v>10524834.600000024</v>
      </c>
      <c r="M87" s="29">
        <f>194852769.02-194852769.02</f>
        <v>0</v>
      </c>
      <c r="N87" s="17"/>
      <c r="O87" s="17"/>
      <c r="P87" s="17"/>
      <c r="Q87" s="17"/>
      <c r="R87" s="17"/>
      <c r="S87" s="17"/>
      <c r="T87" s="17"/>
      <c r="U87" s="17"/>
      <c r="V87" s="29">
        <v>76434072.579999998</v>
      </c>
      <c r="W87" s="29">
        <v>76434072.579999998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3017B384-C2F8-4C4C-8494-3B177883E310}">
      <formula1>-9.99999999999999E+29</formula1>
      <formula2>9.99999999999999E+28</formula2>
    </dataValidation>
    <dataValidation allowBlank="1" showInputMessage="1" showErrorMessage="1" error="Sólo se permite capturar valores numéricos." sqref="AF12" xr:uid="{391895F4-9005-40D9-A018-18F83F6F3DC0}"/>
  </dataValidations>
  <hyperlinks>
    <hyperlink ref="C6" r:id="rId1" xr:uid="{E46AFE53-A481-44EB-BCE3-2854B2B02708}"/>
    <hyperlink ref="C5" r:id="rId2" xr:uid="{610E34DF-A1DB-4D16-97C7-2172467C825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2020-09-26T16:16:29Z</dcterms:modified>
</cp:coreProperties>
</file>