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PUEBLA\"/>
    </mc:Choice>
  </mc:AlternateContent>
  <xr:revisionPtr revIDLastSave="0" documentId="13_ncr:1_{AECFA999-4CB4-4AD3-B1C6-BF8E05465B2E}" xr6:coauthVersionLast="45" xr6:coauthVersionMax="45" xr10:uidLastSave="{00000000-0000-0000-0000-000000000000}"/>
  <workbookProtection workbookAlgorithmName="SHA-512" workbookHashValue="nDE8qPKl980e8xrsI0cs47U39xHjP49YYRMe8/HoJJzf6unVSwCbs7BuCW2OLQTM/qCOjAd8EgYgv2XSZjn9hA==" workbookSaltValue="a3QDp37eV1007X0/18dIGA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8" i="1" l="1"/>
  <c r="L77" i="1"/>
  <c r="L73" i="1"/>
  <c r="M73" i="1"/>
  <c r="M66" i="1"/>
  <c r="L65" i="1"/>
  <c r="M65" i="1" s="1"/>
  <c r="L64" i="1"/>
  <c r="L63" i="1"/>
  <c r="M63" i="1" s="1"/>
  <c r="L61" i="1"/>
  <c r="L59" i="1"/>
  <c r="M59" i="1" s="1"/>
  <c r="L58" i="1"/>
  <c r="L57" i="1"/>
  <c r="M57" i="1" s="1"/>
  <c r="L56" i="1"/>
  <c r="L54" i="1"/>
  <c r="M54" i="1" s="1"/>
  <c r="L53" i="1"/>
  <c r="L52" i="1"/>
  <c r="M52" i="1" s="1"/>
  <c r="L49" i="1"/>
  <c r="L85" i="1" l="1"/>
  <c r="M49" i="1"/>
  <c r="M53" i="1"/>
  <c r="M56" i="1"/>
  <c r="M58" i="1"/>
  <c r="M61" i="1"/>
  <c r="M64" i="1"/>
  <c r="M77" i="1"/>
  <c r="M78" i="1"/>
  <c r="M85" i="1" l="1"/>
</calcChain>
</file>

<file path=xl/sharedStrings.xml><?xml version="1.0" encoding="utf-8"?>
<sst xmlns="http://schemas.openxmlformats.org/spreadsheetml/2006/main" count="181" uniqueCount="116">
  <si>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</si>
  <si>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</si>
  <si>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</si>
  <si>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</si>
  <si>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</si>
  <si>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</si>
  <si>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</si>
  <si>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</si>
  <si>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</si>
  <si>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</si>
  <si>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</si>
  <si>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</si>
  <si>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</si>
  <si>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</si>
  <si>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</si>
  <si>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</si>
  <si>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</si>
  <si>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</si>
  <si>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</si>
  <si>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</si>
  <si>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</si>
  <si>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</si>
  <si>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</si>
  <si>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</si>
  <si>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</si>
  <si>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</si>
  <si>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</si>
  <si>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</si>
  <si>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</si>
  <si>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</si>
  <si>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</si>
  <si>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</si>
  <si>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</si>
  <si>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</si>
  <si>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</si>
  <si>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</si>
  <si>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</si>
  <si>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</si>
  <si>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</si>
  <si>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</si>
  <si>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</si>
  <si>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</si>
  <si>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</si>
  <si>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</si>
  <si>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</si>
  <si>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</si>
  <si>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</si>
  <si>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</si>
  <si>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</si>
  <si>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</si>
  <si>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</si>
  <si>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</si>
  <si>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</si>
  <si>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</si>
  <si>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</si>
  <si>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</si>
  <si>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</si>
  <si>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</si>
  <si>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</si>
  <si>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</si>
  <si>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</si>
  <si>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</si>
  <si>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</si>
  <si>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</si>
  <si>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</si>
  <si>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</si>
  <si>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</si>
  <si>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</si>
  <si>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</si>
  <si>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</si>
  <si>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</si>
  <si>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</si>
  <si>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</si>
  <si>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</si>
  <si>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</si>
  <si>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</si>
  <si>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</si>
  <si>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</si>
  <si>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</si>
  <si>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</si>
  <si>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</si>
  <si>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</si>
  <si>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</si>
  <si>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</si>
  <si>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</si>
  <si>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</si>
  <si>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</si>
  <si>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</si>
  <si>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</si>
  <si>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</si>
  <si>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</si>
  <si>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</si>
  <si>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</si>
  <si>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</si>
  <si>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</si>
  <si>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</si>
  <si>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</si>
  <si>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Asociación Público Privada</t>
  </si>
  <si>
    <t>3,17% Sobre Extracción del Petróleo</t>
  </si>
  <si>
    <t>Gasolinas y Diesel</t>
  </si>
  <si>
    <t>Obseraciones</t>
  </si>
  <si>
    <t>Puebla</t>
  </si>
  <si>
    <t>Libres</t>
  </si>
  <si>
    <t>https://ayuntamientolibres2018-2021.com/cuenta-publica-2019</t>
  </si>
  <si>
    <t>https://ayuntamientolibres2018-2021.com/conac2019</t>
  </si>
  <si>
    <t>P21-0613071</t>
  </si>
  <si>
    <t>Municipio de Libres</t>
  </si>
  <si>
    <t xml:space="preserve">EL CREDITO YA FUE LIQUIDADO, TENIENDO EL NUMERO DE REGISTRO P21-0613071 DE FECHA 07 DE JUNIO DE 2013, Y FUE LIQUIDADO EN SU TOTALIDAD EL DIA 25 DE MARZO DE 2019, POR LO QUE LOS IMPORTES REFLEJADOS EN LAS COLUMNAS DE INTERESES DEL 2T, 3T Y 4T DEBEN SER LA CANTIDAD DE CERO. </t>
  </si>
  <si>
    <t>Prestador de Servicios</t>
  </si>
  <si>
    <t>P21-0914134</t>
  </si>
  <si>
    <t>Presupuestal</t>
  </si>
  <si>
    <t>Participaciones / Aportaciones</t>
  </si>
  <si>
    <t>Nombre del Proyecto: Contrato de Proyecto para la prestación de servicios (PP)
Infraenergía S.A. de C.V.</t>
  </si>
  <si>
    <t>SE ESTA CONSIDERANDO $ 1,417,588.8 DE PROVEEDORES Y CONTRATISTAS Y $ 1,098,749.89 DE RETENCIONES Y CONTRIBUCCIONES POR PAGAR A CORTO PLAZO</t>
  </si>
  <si>
    <t>LOS IMPORTES SON CORRECTOS Y FUERON VALIDADOS CON LOS IMPORTES PUBLICADOS POR LA DIRECCION DE DEUDA DE LA SECRETARIA DE PLANEACION Y FINANZAS</t>
  </si>
  <si>
    <t>ESTOS INGRESOS CORRESPONDEN AL IMPUESTO SOBRE LA RENTA POR LA ENAJENACION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</si>
</sst>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>
      <selection activeCell="D30" sqref="D30:Y3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36" width="0" style="3" hidden="1"/>
    <col min="37" max="38" width="0" style="3" hidden="1" customWidth="1"/>
    <col min="39" max="41" width="0" style="3" hidden="1"/>
    <col min="42" max="43" width="0" style="3" hidden="1" customWidth="1"/>
    <col min="44" max="46" width="0" style="3" hidden="1"/>
    <col min="47" max="48" width="0" style="3" hidden="1" customWidth="1"/>
    <col min="49" max="51" width="0" style="3" hidden="1"/>
    <col min="52" max="53" width="0" style="3" hidden="1" customWidth="1"/>
    <col min="54" max="56" width="0" style="3" hidden="1"/>
    <col min="57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101</v>
      </c>
    </row>
    <row r="4" spans="2:32" ht="30" customHeight="1" x14ac:dyDescent="0.45">
      <c r="B4" s="30" t="s">
        <v>2</v>
      </c>
      <c r="C4" s="1" t="s">
        <v>102</v>
      </c>
    </row>
    <row r="5" spans="2:32" ht="30" customHeight="1" x14ac:dyDescent="0.45">
      <c r="B5" s="30" t="s">
        <v>3</v>
      </c>
      <c r="C5" s="1" t="s">
        <v>103</v>
      </c>
    </row>
    <row r="6" spans="2:32" ht="30" customHeight="1" x14ac:dyDescent="0.45">
      <c r="B6" s="30" t="s">
        <v>4</v>
      </c>
      <c r="C6" s="1" t="s">
        <v>104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100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105</v>
      </c>
      <c r="G12" s="21" t="s">
        <v>56</v>
      </c>
      <c r="H12" s="21" t="s">
        <v>56</v>
      </c>
      <c r="I12" s="21" t="s">
        <v>106</v>
      </c>
      <c r="J12" s="24">
        <v>11435065.42</v>
      </c>
      <c r="K12" s="21" t="s">
        <v>92</v>
      </c>
      <c r="L12" s="24"/>
      <c r="M12" s="24"/>
      <c r="N12" s="24"/>
      <c r="O12" s="24"/>
      <c r="P12" s="24">
        <v>9569.74</v>
      </c>
      <c r="Q12" s="24">
        <v>9569.74</v>
      </c>
      <c r="R12" s="24"/>
      <c r="S12" s="24"/>
      <c r="T12" s="24"/>
      <c r="U12" s="24"/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107</v>
      </c>
    </row>
    <row r="13" spans="2:32" ht="30" customHeight="1" x14ac:dyDescent="0.45">
      <c r="B13" s="9"/>
      <c r="C13" s="4"/>
      <c r="D13" s="19" t="s">
        <v>97</v>
      </c>
      <c r="E13" s="19" t="s">
        <v>108</v>
      </c>
      <c r="F13" s="19" t="s">
        <v>109</v>
      </c>
      <c r="G13" s="19" t="s">
        <v>110</v>
      </c>
      <c r="H13" s="19" t="s">
        <v>111</v>
      </c>
      <c r="I13" s="19" t="s">
        <v>106</v>
      </c>
      <c r="J13" s="25">
        <v>18196187.600000001</v>
      </c>
      <c r="K13" s="19" t="s">
        <v>92</v>
      </c>
      <c r="L13" s="25">
        <v>16608018.33</v>
      </c>
      <c r="M13" s="25">
        <v>15704009.939999999</v>
      </c>
      <c r="N13" s="25">
        <v>904008.39</v>
      </c>
      <c r="O13" s="25">
        <v>904008.39</v>
      </c>
      <c r="P13" s="25"/>
      <c r="Q13" s="25"/>
      <c r="R13" s="25"/>
      <c r="S13" s="25"/>
      <c r="T13" s="25"/>
      <c r="U13" s="25"/>
      <c r="V13" s="25">
        <v>14800001.550000001</v>
      </c>
      <c r="W13" s="25">
        <v>13895993.16</v>
      </c>
      <c r="X13" s="25">
        <v>904008.39</v>
      </c>
      <c r="Y13" s="25">
        <v>904008.39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45" t="s">
        <v>112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1770373.38</v>
      </c>
      <c r="M37" s="28">
        <v>1002205.88</v>
      </c>
      <c r="N37" s="15"/>
      <c r="O37" s="15"/>
      <c r="P37" s="15"/>
      <c r="Q37" s="15"/>
      <c r="R37" s="15"/>
      <c r="S37" s="15"/>
      <c r="T37" s="15"/>
      <c r="U37" s="15"/>
      <c r="V37" s="28">
        <v>928157.3</v>
      </c>
      <c r="W37" s="28">
        <v>1417588.8</v>
      </c>
      <c r="X37" s="15"/>
      <c r="Y37" s="15"/>
      <c r="Z37" s="15"/>
      <c r="AA37" s="15"/>
      <c r="AB37" s="15"/>
      <c r="AC37" s="15"/>
      <c r="AD37" s="15"/>
      <c r="AE37" s="15"/>
      <c r="AF37" s="48" t="s">
        <v>113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392576.65</v>
      </c>
      <c r="M39" s="26">
        <v>566452.99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8525.74</v>
      </c>
      <c r="M46" s="28">
        <v>3394.42</v>
      </c>
      <c r="N46" s="23"/>
      <c r="O46" s="23"/>
      <c r="P46" s="23"/>
      <c r="Q46" s="23"/>
      <c r="R46" s="23"/>
      <c r="S46" s="23"/>
      <c r="T46" s="23"/>
      <c r="U46" s="23"/>
      <c r="V46" s="28">
        <v>69756.62</v>
      </c>
      <c r="W46" s="28">
        <v>119821.22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21694872.93</v>
      </c>
      <c r="M47" s="26">
        <v>2250432.7200000002</v>
      </c>
      <c r="N47" s="16"/>
      <c r="O47" s="16"/>
      <c r="P47" s="16"/>
      <c r="Q47" s="16"/>
      <c r="R47" s="16"/>
      <c r="S47" s="16"/>
      <c r="T47" s="16"/>
      <c r="U47" s="16"/>
      <c r="V47" s="26">
        <v>8243140.2699999996</v>
      </c>
      <c r="W47" s="26">
        <v>12630896.57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 t="e">
        <f>1458918.04-#REF!-#REF!</f>
        <v>#REF!</v>
      </c>
      <c r="M49" s="28" t="e">
        <f>1483913.04-#REF!-#REF!-L49</f>
        <v>#REF!</v>
      </c>
      <c r="N49" s="23"/>
      <c r="O49" s="23"/>
      <c r="P49" s="23"/>
      <c r="Q49" s="23"/>
      <c r="R49" s="23"/>
      <c r="S49" s="23"/>
      <c r="T49" s="23"/>
      <c r="U49" s="23"/>
      <c r="V49" s="28">
        <v>597721.63</v>
      </c>
      <c r="W49" s="28">
        <v>244305.05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 t="e">
        <f>8157851.21-#REF!-#REF!</f>
        <v>#REF!</v>
      </c>
      <c r="M52" s="26" t="e">
        <f>11655233.43-#REF!-#REF!-L52</f>
        <v>#REF!</v>
      </c>
      <c r="N52" s="16"/>
      <c r="O52" s="16"/>
      <c r="P52" s="16"/>
      <c r="Q52" s="16"/>
      <c r="R52" s="16"/>
      <c r="S52" s="16"/>
      <c r="T52" s="16"/>
      <c r="U52" s="16"/>
      <c r="V52" s="26">
        <v>1941327.45</v>
      </c>
      <c r="W52" s="26">
        <v>735540.56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 t="e">
        <f>430878.15-#REF!-#REF!</f>
        <v>#REF!</v>
      </c>
      <c r="M53" s="26" t="e">
        <f>1214541.66-#REF!-#REF!-L53</f>
        <v>#REF!</v>
      </c>
      <c r="N53" s="16"/>
      <c r="O53" s="16"/>
      <c r="P53" s="16"/>
      <c r="Q53" s="16"/>
      <c r="R53" s="16"/>
      <c r="S53" s="16"/>
      <c r="T53" s="16"/>
      <c r="U53" s="16"/>
      <c r="V53" s="26">
        <v>115273.11</v>
      </c>
      <c r="W53" s="26">
        <v>1302156.43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 t="e">
        <f>401887.3-#REF!-#REF!</f>
        <v>#REF!</v>
      </c>
      <c r="M54" s="26" t="e">
        <f>623890.94-#REF!-#REF!-L54</f>
        <v>#REF!</v>
      </c>
      <c r="N54" s="16"/>
      <c r="O54" s="16"/>
      <c r="P54" s="16"/>
      <c r="Q54" s="16"/>
      <c r="R54" s="16"/>
      <c r="S54" s="16"/>
      <c r="T54" s="16"/>
      <c r="U54" s="16"/>
      <c r="V54" s="26">
        <v>95154.19</v>
      </c>
      <c r="W54" s="26">
        <v>117562.46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 t="e">
        <f>25774388.84-#REF!-#REF!</f>
        <v>#REF!</v>
      </c>
      <c r="M56" s="26" t="e">
        <f>31888736-#REF!-#REF!-L56</f>
        <v>#REF!</v>
      </c>
      <c r="N56" s="16"/>
      <c r="O56" s="16"/>
      <c r="P56" s="16"/>
      <c r="Q56" s="16"/>
      <c r="R56" s="16"/>
      <c r="S56" s="16"/>
      <c r="T56" s="16"/>
      <c r="U56" s="16"/>
      <c r="V56" s="26">
        <v>6909371.6900000004</v>
      </c>
      <c r="W56" s="26">
        <v>9148213.8499999996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 t="e">
        <f>2317981.86-#REF!-#REF!</f>
        <v>#REF!</v>
      </c>
      <c r="M57" s="26" t="e">
        <f>2937801.99-#REF!-#REF!-L57</f>
        <v>#REF!</v>
      </c>
      <c r="N57" s="16"/>
      <c r="O57" s="16"/>
      <c r="P57" s="16"/>
      <c r="Q57" s="16"/>
      <c r="R57" s="16"/>
      <c r="S57" s="16"/>
      <c r="T57" s="16"/>
      <c r="U57" s="16"/>
      <c r="V57" s="26"/>
      <c r="W57" s="26">
        <v>1125738.6100000001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 t="e">
        <f>554852.59-#REF!-#REF!</f>
        <v>#REF!</v>
      </c>
      <c r="M58" s="26" t="e">
        <f>1464622.36-#REF!-#REF!-L58</f>
        <v>#REF!</v>
      </c>
      <c r="N58" s="16"/>
      <c r="O58" s="16"/>
      <c r="P58" s="16"/>
      <c r="Q58" s="16"/>
      <c r="R58" s="16"/>
      <c r="S58" s="16"/>
      <c r="T58" s="16"/>
      <c r="U58" s="16"/>
      <c r="V58" s="26"/>
      <c r="W58" s="26">
        <v>290612.55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 t="e">
        <f>232134.53-#REF!-#REF!</f>
        <v>#REF!</v>
      </c>
      <c r="M59" s="26" t="e">
        <f>305430.01-#REF!-#REF!-L59</f>
        <v>#REF!</v>
      </c>
      <c r="N59" s="16"/>
      <c r="O59" s="16"/>
      <c r="P59" s="16"/>
      <c r="Q59" s="16"/>
      <c r="R59" s="16"/>
      <c r="S59" s="16"/>
      <c r="T59" s="16"/>
      <c r="U59" s="16"/>
      <c r="V59" s="26">
        <v>70444.259999999995</v>
      </c>
      <c r="W59" s="26">
        <v>64796.15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>
        <v>6485.29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 t="e">
        <f>419306.1-#REF!-#REF!</f>
        <v>#REF!</v>
      </c>
      <c r="M61" s="26" t="e">
        <f>573590.5-#REF!-#REF!-L61</f>
        <v>#REF!</v>
      </c>
      <c r="N61" s="16"/>
      <c r="O61" s="16"/>
      <c r="P61" s="16"/>
      <c r="Q61" s="16"/>
      <c r="R61" s="16"/>
      <c r="S61" s="16"/>
      <c r="T61" s="16"/>
      <c r="U61" s="16"/>
      <c r="V61" s="26"/>
      <c r="W61" s="26">
        <v>214770.83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98</v>
      </c>
      <c r="F63" s="16"/>
      <c r="G63" s="16"/>
      <c r="H63" s="16"/>
      <c r="I63" s="16"/>
      <c r="J63" s="16"/>
      <c r="K63" s="16"/>
      <c r="L63" s="26" t="e">
        <f>16424.07-#REF!-#REF!</f>
        <v>#REF!</v>
      </c>
      <c r="M63" s="26" t="e">
        <f>21813.27-#REF!-#REF!-L63</f>
        <v>#REF!</v>
      </c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99</v>
      </c>
      <c r="F64" s="16"/>
      <c r="G64" s="16"/>
      <c r="H64" s="16"/>
      <c r="I64" s="16"/>
      <c r="J64" s="16"/>
      <c r="K64" s="16"/>
      <c r="L64" s="26" t="e">
        <f>451148.77-#REF!-#REF!</f>
        <v>#REF!</v>
      </c>
      <c r="M64" s="26" t="e">
        <f>592868.76-#REF!-#REF!-L64</f>
        <v>#REF!</v>
      </c>
      <c r="N64" s="16"/>
      <c r="O64" s="16"/>
      <c r="P64" s="16"/>
      <c r="Q64" s="16"/>
      <c r="R64" s="16"/>
      <c r="S64" s="16"/>
      <c r="T64" s="16"/>
      <c r="U64" s="16"/>
      <c r="V64" s="26">
        <v>141386.59</v>
      </c>
      <c r="W64" s="26">
        <v>132993.60999999999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 t="e">
        <f>898155-#REF!-#REF!</f>
        <v>#REF!</v>
      </c>
      <c r="M65" s="26" t="e">
        <f>1514334-#REF!-#REF!-L65</f>
        <v>#REF!</v>
      </c>
      <c r="N65" s="16"/>
      <c r="O65" s="16"/>
      <c r="P65" s="16"/>
      <c r="Q65" s="16"/>
      <c r="R65" s="16"/>
      <c r="S65" s="16"/>
      <c r="T65" s="16"/>
      <c r="U65" s="16"/>
      <c r="V65" s="26">
        <v>9323</v>
      </c>
      <c r="W65" s="26">
        <v>288419</v>
      </c>
      <c r="X65" s="16"/>
      <c r="Y65" s="16"/>
      <c r="Z65" s="16"/>
      <c r="AA65" s="16"/>
      <c r="AB65" s="16"/>
      <c r="AC65" s="16"/>
      <c r="AD65" s="16"/>
      <c r="AE65" s="16"/>
      <c r="AF65" s="46" t="s">
        <v>114</v>
      </c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175031.38</v>
      </c>
      <c r="M66" s="26">
        <f>1922482.53-L66</f>
        <v>1747451.15</v>
      </c>
      <c r="N66" s="16"/>
      <c r="O66" s="16"/>
      <c r="P66" s="16"/>
      <c r="Q66" s="16"/>
      <c r="R66" s="16"/>
      <c r="S66" s="16"/>
      <c r="T66" s="16"/>
      <c r="U66" s="16"/>
      <c r="V66" s="26"/>
      <c r="W66" s="26">
        <v>-245.45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>
        <v>355.11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>
        <v>53532.1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>
        <v>188954.14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>
        <v>23976.52</v>
      </c>
      <c r="X71" s="16"/>
      <c r="Y71" s="16"/>
      <c r="Z71" s="16"/>
      <c r="AA71" s="16"/>
      <c r="AB71" s="16"/>
      <c r="AC71" s="16"/>
      <c r="AD71" s="16"/>
      <c r="AE71" s="16"/>
      <c r="AF71" s="46" t="s">
        <v>115</v>
      </c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 t="e">
        <f>16829885.78+1079959-#REF!-#REF!</f>
        <v>#REF!</v>
      </c>
      <c r="M73" s="26" t="e">
        <f>17174548.03+1505986-#REF!-#REF!-L73</f>
        <v>#REF!</v>
      </c>
      <c r="N73" s="16"/>
      <c r="O73" s="16"/>
      <c r="P73" s="16"/>
      <c r="Q73" s="16"/>
      <c r="R73" s="16"/>
      <c r="S73" s="16"/>
      <c r="T73" s="16"/>
      <c r="U73" s="16"/>
      <c r="V73" s="26"/>
      <c r="W73" s="26">
        <v>327238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 t="e">
        <f>21271504-#REF!-#REF!</f>
        <v>#REF!</v>
      </c>
      <c r="M77" s="28" t="e">
        <f>26599702.39-#REF!-#REF!-L77</f>
        <v>#REF!</v>
      </c>
      <c r="N77" s="15"/>
      <c r="O77" s="15"/>
      <c r="P77" s="15"/>
      <c r="Q77" s="15"/>
      <c r="R77" s="15"/>
      <c r="S77" s="15"/>
      <c r="T77" s="15"/>
      <c r="U77" s="15"/>
      <c r="V77" s="28">
        <v>5380321.4000000004</v>
      </c>
      <c r="W77" s="28">
        <v>8070482.0999999996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 t="e">
        <f>15485548.64-#REF!-#REF!</f>
        <v>#REF!</v>
      </c>
      <c r="M78" s="26" t="e">
        <f>23235926.62-#REF!-#REF!-L78</f>
        <v>#REF!</v>
      </c>
      <c r="N78" s="16"/>
      <c r="O78" s="16"/>
      <c r="P78" s="16"/>
      <c r="Q78" s="16"/>
      <c r="R78" s="16"/>
      <c r="S78" s="16"/>
      <c r="T78" s="16"/>
      <c r="U78" s="16"/>
      <c r="V78" s="26">
        <v>3989011.5</v>
      </c>
      <c r="W78" s="26">
        <v>5983517.25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 t="e">
        <f t="shared" ref="L85" si="0">+L78+L77+L73+L66+L65+L64+L63+L61+L59+L58+L57+L56+L54+L53+L52+L49</f>
        <v>#REF!</v>
      </c>
      <c r="M85" s="26" t="e">
        <f>+M78+M77+M73+M66+M65+M64+M63+M61+M59+M58+M57+M56+M54+M53+M52+M49</f>
        <v>#REF!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DC770ECB-3858-418D-A28C-770940DCE144}">
      <formula1>-9.99999999999999E+29</formula1>
      <formula2>9.99999999999999E+28</formula2>
    </dataValidation>
    <dataValidation allowBlank="1" showInputMessage="1" showErrorMessage="1" error="Sólo se permite capturar valores numéricos." sqref="AF12" xr:uid="{AC897B61-2483-4444-AE1F-1418E1158C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2020-09-28T16:49:48Z</dcterms:modified>
</cp:coreProperties>
</file>