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gu\Desktop\Para calculo\"/>
    </mc:Choice>
  </mc:AlternateContent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8" i="1" l="1"/>
  <c r="M77" i="1"/>
  <c r="N77" i="1" s="1"/>
  <c r="O77" i="1" s="1"/>
  <c r="M64" i="1"/>
  <c r="N64" i="1" s="1"/>
  <c r="O64" i="1" s="1"/>
  <c r="M61" i="1"/>
  <c r="M59" i="1"/>
  <c r="M58" i="1"/>
  <c r="M57" i="1"/>
  <c r="M56" i="1"/>
  <c r="M55" i="1"/>
  <c r="N53" i="1"/>
  <c r="O53" i="1" s="1"/>
  <c r="M52" i="1"/>
  <c r="N52" i="1" s="1"/>
  <c r="M49" i="1"/>
  <c r="N49" i="1" l="1"/>
  <c r="O49" i="1" s="1"/>
  <c r="O52" i="1"/>
  <c r="N61" i="1"/>
  <c r="O61" i="1" s="1"/>
  <c r="N55" i="1"/>
  <c r="O55" i="1" s="1"/>
  <c r="N56" i="1"/>
  <c r="O56" i="1" s="1"/>
  <c r="N57" i="1"/>
  <c r="O57" i="1" s="1"/>
  <c r="N58" i="1"/>
  <c r="O58" i="1" s="1"/>
  <c r="N59" i="1"/>
  <c r="O59" i="1" s="1"/>
  <c r="N78" i="1"/>
  <c r="O78" i="1" s="1"/>
</calcChain>
</file>

<file path=xl/sharedStrings.xml><?xml version="1.0" encoding="utf-8"?>
<sst xmlns="http://schemas.openxmlformats.org/spreadsheetml/2006/main" count="165" uniqueCount="103">
  <si>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</si>
  <si>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</si>
  <si>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</si>
  <si>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</si>
  <si>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</si>
  <si>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</si>
  <si>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</si>
  <si>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</si>
  <si>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</si>
  <si>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</si>
  <si>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</si>
  <si>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</si>
  <si>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</si>
  <si>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</si>
  <si>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</si>
  <si>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</si>
  <si>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</si>
  <si>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</si>
  <si>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</si>
  <si>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</si>
  <si>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</si>
  <si>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</si>
  <si>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</si>
  <si>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</si>
  <si>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</si>
  <si>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</si>
  <si>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</si>
  <si>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</si>
  <si>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</si>
  <si>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</si>
  <si>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</si>
  <si>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</si>
  <si>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</si>
  <si>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</si>
  <si>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</si>
  <si>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</si>
  <si>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</si>
  <si>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</si>
  <si>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</si>
  <si>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</si>
  <si>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</si>
  <si>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</si>
  <si>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</si>
  <si>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</si>
  <si>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</si>
  <si>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</si>
  <si>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</si>
  <si>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</si>
  <si>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</si>
  <si>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</si>
  <si>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</si>
  <si>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</si>
  <si>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</si>
  <si>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</si>
  <si>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</si>
  <si>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</si>
  <si>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</si>
  <si>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</si>
  <si>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</si>
  <si>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</si>
  <si>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</si>
  <si>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</si>
  <si>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</si>
  <si>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</si>
  <si>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</si>
  <si>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</si>
  <si>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</si>
  <si>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</si>
  <si>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</si>
  <si>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</si>
  <si>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</si>
  <si>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</si>
  <si>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</si>
  <si>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</si>
  <si>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</si>
  <si>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</si>
  <si>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</si>
  <si>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</si>
  <si>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</si>
  <si>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</si>
  <si>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</si>
  <si>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</si>
  <si>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</si>
  <si>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</si>
  <si>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</si>
  <si>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</si>
  <si>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</si>
  <si>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</si>
  <si>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</si>
  <si>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</si>
  <si>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</si>
  <si>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</si>
  <si>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</si>
  <si>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</si>
  <si>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</si>
  <si>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</si>
  <si>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</si>
  <si>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</si>
  <si>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Michoacán de Ocampo</t>
  </si>
  <si>
    <t xml:space="preserve">Acuitzio </t>
  </si>
  <si>
    <t>Mifel</t>
  </si>
  <si>
    <t xml:space="preserve">Municipio de Acuitzio </t>
  </si>
  <si>
    <t>NO APARECE INFORMACION SOBRE CREDITOS A NOMBRE DEL AYUNTAMIENTO EN LOS REGISTROS CONTABLES.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</si>
</sst>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%20finales/MICHOACAN_ACUITZIO_2020_2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sqref="A1:XFD104857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98</v>
      </c>
    </row>
    <row r="4" spans="2:32" ht="30" customHeight="1" x14ac:dyDescent="0.45">
      <c r="B4" s="3" t="s">
        <v>94</v>
      </c>
      <c r="C4" s="4" t="s">
        <v>99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100</v>
      </c>
      <c r="F12" s="13"/>
      <c r="G12" s="13" t="s">
        <v>48</v>
      </c>
      <c r="H12" s="13"/>
      <c r="I12" s="13" t="s">
        <v>101</v>
      </c>
      <c r="J12" s="14">
        <v>4000000</v>
      </c>
      <c r="K12" s="13"/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102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15762809</v>
      </c>
      <c r="M37" s="27">
        <v>16056739</v>
      </c>
      <c r="N37" s="27">
        <v>15676118</v>
      </c>
      <c r="O37" s="27">
        <v>15757869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2101238</v>
      </c>
      <c r="M38" s="20">
        <v>1683262</v>
      </c>
      <c r="N38" s="20">
        <v>1374059</v>
      </c>
      <c r="O38" s="20">
        <v>2098887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1487015</v>
      </c>
      <c r="M39" s="20">
        <v>1500853</v>
      </c>
      <c r="N39" s="20">
        <v>1516692</v>
      </c>
      <c r="O39" s="20">
        <v>1484402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343288</v>
      </c>
      <c r="M46" s="27">
        <v>188044</v>
      </c>
      <c r="N46" s="27">
        <v>197056</v>
      </c>
      <c r="O46" s="27">
        <v>-36440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2434617</v>
      </c>
      <c r="M47" s="20">
        <v>2256257</v>
      </c>
      <c r="N47" s="20">
        <v>5347549</v>
      </c>
      <c r="O47" s="20">
        <v>2775702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3844002</v>
      </c>
      <c r="M49" s="27">
        <f>4128932-L49</f>
        <v>284930</v>
      </c>
      <c r="N49" s="27">
        <f>4453448-L49-M49</f>
        <v>324516</v>
      </c>
      <c r="O49" s="27">
        <f>4745343-L49-M49-N49</f>
        <v>291895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463093</v>
      </c>
      <c r="M52" s="20">
        <f>597676-L52</f>
        <v>134583</v>
      </c>
      <c r="N52" s="20">
        <f>748139-L52-M52</f>
        <v>150463</v>
      </c>
      <c r="O52" s="20">
        <f>894503-L52-M52-N52</f>
        <v>146364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0</v>
      </c>
      <c r="M53" s="20">
        <v>1866667</v>
      </c>
      <c r="N53" s="20">
        <f>1966667-M53</f>
        <v>100000</v>
      </c>
      <c r="O53" s="20">
        <f>1966667-L53-M53-N53</f>
        <v>0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0</v>
      </c>
      <c r="M54" s="20">
        <v>0</v>
      </c>
      <c r="N54" s="20">
        <v>0</v>
      </c>
      <c r="O54" s="20">
        <v>6858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1176</v>
      </c>
      <c r="M55" s="20">
        <f>2728-L55</f>
        <v>1552</v>
      </c>
      <c r="N55" s="20">
        <f>4461-L55-M55</f>
        <v>1733</v>
      </c>
      <c r="O55" s="20">
        <f>7442-L55-M55-N55</f>
        <v>2981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4672778</v>
      </c>
      <c r="M56" s="20">
        <f>8271879-L56</f>
        <v>3599101</v>
      </c>
      <c r="N56" s="20">
        <f>11818518-L56-M56</f>
        <v>3546639</v>
      </c>
      <c r="O56" s="20">
        <f>15765271-L56-M56-N56</f>
        <v>3946753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1720358</v>
      </c>
      <c r="M57" s="20">
        <f>2961442-L57</f>
        <v>1241084</v>
      </c>
      <c r="N57" s="20">
        <f>4444252-L57-M57</f>
        <v>1482810</v>
      </c>
      <c r="O57" s="20">
        <f>5750736-L57-M57-N57</f>
        <v>1306484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443859</v>
      </c>
      <c r="M58" s="20">
        <f>906196-L58</f>
        <v>462337</v>
      </c>
      <c r="N58" s="20">
        <f>1961184-L58-M58</f>
        <v>1054988</v>
      </c>
      <c r="O58" s="20">
        <f>2523388-L58-M58-N58</f>
        <v>562204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18710</v>
      </c>
      <c r="M59" s="20">
        <f>36846-L59</f>
        <v>18136</v>
      </c>
      <c r="N59" s="20">
        <f>85163-L59-M59</f>
        <v>48317</v>
      </c>
      <c r="O59" s="20">
        <f>167918-L59-M59-N59</f>
        <v>82755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167918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183401</v>
      </c>
      <c r="M61" s="20">
        <f>273542-L61</f>
        <v>90141</v>
      </c>
      <c r="N61" s="20">
        <f>405048-L61-M61</f>
        <v>131506</v>
      </c>
      <c r="O61" s="20">
        <f>531010-(L61+M61+N61)</f>
        <v>125962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166984</v>
      </c>
      <c r="M64" s="20">
        <f>325390-L64</f>
        <v>158406</v>
      </c>
      <c r="N64" s="20">
        <f>470270-L64-M64</f>
        <v>144880</v>
      </c>
      <c r="O64" s="20">
        <f>614860-L64-M64-N64</f>
        <v>144590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0</v>
      </c>
      <c r="M68" s="20">
        <v>0</v>
      </c>
      <c r="N68" s="20">
        <v>0</v>
      </c>
      <c r="O68" s="20">
        <v>0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0</v>
      </c>
      <c r="M69" s="20">
        <v>0</v>
      </c>
      <c r="N69" s="20">
        <v>0</v>
      </c>
      <c r="O69" s="20">
        <v>0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2015686</v>
      </c>
      <c r="M77" s="27">
        <f>5039215-L77</f>
        <v>3023529</v>
      </c>
      <c r="N77" s="27">
        <f>8728313-L77-M77</f>
        <v>3689098</v>
      </c>
      <c r="O77" s="27">
        <f>10751287-L77-M77-N77</f>
        <v>2022974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1331138</v>
      </c>
      <c r="M78" s="20">
        <f>3327845-L78</f>
        <v>1996707</v>
      </c>
      <c r="N78" s="20">
        <f>4658983-L78-M78</f>
        <v>1331138</v>
      </c>
      <c r="O78" s="20">
        <f>7194842-L78-M78-N78</f>
        <v>2535859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2021-03-25T18:57:22Z</dcterms:created>
  <dcterms:modified xsi:type="dcterms:W3CDTF">2021-03-31T01:53:48Z</dcterms:modified>
</cp:coreProperties>
</file>