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lRc4C5dijWUxhbUdFkjLfSRjKuAtkWo0AGk/07jBahpl8fU7FDNT0NSuv6Zm2gJz8nTsQ4qMZ8q4If8yv1LPrA==" workbookSaltValue="+7sgScAqdg3iJgNpUq42A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8" i="1" l="1"/>
  <c r="L77" i="1"/>
  <c r="M74" i="1"/>
  <c r="L67" i="1"/>
  <c r="M64" i="1"/>
  <c r="L61" i="1"/>
  <c r="M61" i="1" s="1"/>
  <c r="L58" i="1"/>
  <c r="M58" i="1" s="1"/>
  <c r="L56" i="1"/>
  <c r="L54" i="1"/>
  <c r="M54" i="1" s="1"/>
  <c r="L53" i="1"/>
  <c r="M53" i="1" s="1"/>
  <c r="L52" i="1"/>
  <c r="M52" i="1" s="1"/>
  <c r="L49" i="1"/>
  <c r="M49" i="1" s="1"/>
  <c r="M77" i="1" l="1"/>
  <c r="M56" i="1"/>
  <c r="M67" i="1"/>
  <c r="L57" i="1"/>
  <c r="M57" i="1" s="1"/>
  <c r="M78" i="1"/>
  <c r="L68" i="1"/>
  <c r="M68" i="1" s="1"/>
  <c r="L69" i="1"/>
  <c r="M69" i="1" s="1"/>
</calcChain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<sst xmlns="http://schemas.openxmlformats.org/spreadsheetml/2006/main" count="169" uniqueCount="107">
  <si>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</si>
  <si>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</si>
  <si>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</si>
  <si>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</si>
  <si>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</si>
  <si>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</si>
  <si>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</si>
  <si>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</si>
  <si>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</si>
  <si>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</si>
  <si>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</si>
  <si>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</si>
  <si>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</si>
  <si>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</si>
  <si>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</si>
  <si>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</si>
  <si>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</si>
  <si>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</si>
  <si>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</si>
  <si>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</si>
  <si>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</si>
  <si>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</si>
  <si>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</si>
  <si>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</si>
  <si>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</si>
  <si>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</si>
  <si>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</si>
  <si>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</si>
  <si>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</si>
  <si>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</si>
  <si>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</si>
  <si>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</si>
  <si>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</si>
  <si>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</si>
  <si>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</si>
  <si>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</si>
  <si>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</si>
  <si>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</si>
  <si>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</si>
  <si>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</si>
  <si>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</si>
  <si>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</si>
  <si>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</si>
  <si>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</si>
  <si>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</si>
  <si>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</si>
  <si>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</si>
  <si>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</si>
  <si>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</si>
  <si>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</si>
  <si>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</si>
  <si>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</si>
  <si>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</si>
  <si>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</si>
  <si>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</si>
  <si>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</si>
  <si>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</si>
  <si>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</si>
  <si>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</si>
  <si>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</si>
  <si>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</si>
  <si>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</si>
  <si>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</si>
  <si>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</si>
  <si>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</si>
  <si>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</si>
  <si>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</si>
  <si>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</si>
  <si>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</si>
  <si>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</si>
  <si>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</si>
  <si>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</si>
  <si>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</si>
  <si>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</si>
  <si>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</si>
  <si>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</si>
  <si>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</si>
  <si>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</si>
  <si>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</si>
  <si>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</si>
  <si>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</si>
  <si>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</si>
  <si>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</si>
  <si>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</si>
  <si>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</si>
  <si>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</si>
  <si>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</si>
  <si>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</si>
  <si>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</si>
  <si>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</si>
  <si>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</si>
  <si>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</si>
  <si>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</si>
  <si>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</si>
  <si>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</si>
  <si>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</si>
  <si>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</si>
  <si>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</si>
  <si>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</si>
  <si>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</si>
  <si>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</si>
  <si>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Durango</t>
  </si>
  <si>
    <t>San Bernardo</t>
  </si>
  <si>
    <t>P10-0715092</t>
  </si>
  <si>
    <t>MUNICIPIO DE SAN BERNARDO DGO</t>
  </si>
  <si>
    <t>IMPUESTO PREDIAL E IMPUESTO SOBRE LA PRODUCCION</t>
  </si>
  <si>
    <t>APOYOS EXTRAORDINARIOS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</si>
</sst>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DURANGO_SAN_BERNARD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2186760</v>
      </c>
      <c r="K12" s="38" t="s">
        <v>95</v>
      </c>
      <c r="L12" s="39">
        <v>799460.55</v>
      </c>
      <c r="M12" s="39">
        <v>728919.9</v>
      </c>
      <c r="N12" s="39">
        <v>70540.649999999907</v>
      </c>
      <c r="O12" s="39">
        <v>70540.650000000023</v>
      </c>
      <c r="P12" s="39">
        <v>0</v>
      </c>
      <c r="Q12" s="39">
        <v>9294</v>
      </c>
      <c r="R12" s="39">
        <v>0</v>
      </c>
      <c r="S12" s="39">
        <v>0</v>
      </c>
      <c r="T12" s="39">
        <v>0</v>
      </c>
      <c r="U12" s="39">
        <v>0</v>
      </c>
      <c r="V12" s="39">
        <v>681892.8</v>
      </c>
      <c r="W12" s="39">
        <v>611352.15</v>
      </c>
      <c r="X12" s="39">
        <v>47027.099999999977</v>
      </c>
      <c r="Y12" s="39">
        <v>70540.650000000023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751989</v>
      </c>
      <c r="M37" s="23">
        <v>719682</v>
      </c>
      <c r="N37" s="22"/>
      <c r="O37" s="22"/>
      <c r="P37" s="22"/>
      <c r="Q37" s="22"/>
      <c r="R37" s="22"/>
      <c r="S37" s="22"/>
      <c r="T37" s="22"/>
      <c r="U37" s="22"/>
      <c r="V37" s="23">
        <v>565462</v>
      </c>
      <c r="W37" s="23">
        <v>481577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3156463</v>
      </c>
      <c r="M38" s="16">
        <v>3924462</v>
      </c>
      <c r="N38" s="26"/>
      <c r="O38" s="26"/>
      <c r="P38" s="26"/>
      <c r="Q38" s="26"/>
      <c r="R38" s="26"/>
      <c r="S38" s="26"/>
      <c r="T38" s="26"/>
      <c r="U38" s="26"/>
      <c r="V38" s="16">
        <v>4182629</v>
      </c>
      <c r="W38" s="16">
        <v>4082659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2658350</v>
      </c>
      <c r="M44" s="16">
        <v>2658350</v>
      </c>
      <c r="N44" s="26"/>
      <c r="O44" s="26"/>
      <c r="P44" s="26"/>
      <c r="Q44" s="26"/>
      <c r="R44" s="26"/>
      <c r="S44" s="26"/>
      <c r="T44" s="26"/>
      <c r="U44" s="26"/>
      <c r="V44" s="16">
        <v>2658300</v>
      </c>
      <c r="W44" s="16">
        <v>2658582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43856.03</v>
      </c>
      <c r="N46" s="29"/>
      <c r="O46" s="29"/>
      <c r="P46" s="29"/>
      <c r="Q46" s="29"/>
      <c r="R46" s="29"/>
      <c r="S46" s="29"/>
      <c r="T46" s="29"/>
      <c r="U46" s="29"/>
      <c r="V46" s="23">
        <v>43856</v>
      </c>
      <c r="W46" s="23">
        <v>43856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312343</v>
      </c>
      <c r="M47" s="16">
        <v>1210116</v>
      </c>
      <c r="N47" s="26"/>
      <c r="O47" s="26"/>
      <c r="P47" s="26"/>
      <c r="Q47" s="26"/>
      <c r="R47" s="26"/>
      <c r="S47" s="26"/>
      <c r="T47" s="26"/>
      <c r="U47" s="26"/>
      <c r="V47" s="16">
        <v>728904</v>
      </c>
      <c r="W47" s="16">
        <v>315691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 t="e">
        <f>348695-#REF!</f>
        <v>#REF!</v>
      </c>
      <c r="M49" s="23" t="e">
        <f>350088-#REF!-#REF!-L49</f>
        <v>#REF!</v>
      </c>
      <c r="N49" s="29"/>
      <c r="O49" s="29"/>
      <c r="P49" s="29"/>
      <c r="Q49" s="29"/>
      <c r="R49" s="29"/>
      <c r="S49" s="29"/>
      <c r="T49" s="29"/>
      <c r="U49" s="29"/>
      <c r="V49" s="23">
        <v>89323</v>
      </c>
      <c r="W49" s="23">
        <v>213131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105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 t="e">
        <f>445808-#REF!-#REF!</f>
        <v>#REF!</v>
      </c>
      <c r="M52" s="16" t="e">
        <f>446608-#REF!-#REF!-L52</f>
        <v>#REF!</v>
      </c>
      <c r="N52" s="26"/>
      <c r="O52" s="26"/>
      <c r="P52" s="26"/>
      <c r="Q52" s="26"/>
      <c r="R52" s="26"/>
      <c r="S52" s="26"/>
      <c r="T52" s="26"/>
      <c r="U52" s="26"/>
      <c r="V52" s="16">
        <v>504241</v>
      </c>
      <c r="W52" s="16">
        <v>57187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 t="e">
        <f>9348-#REF!-#REF!</f>
        <v>#REF!</v>
      </c>
      <c r="M53" s="16" t="e">
        <f>9368-#REF!-#REF!-L53</f>
        <v>#REF!</v>
      </c>
      <c r="N53" s="26"/>
      <c r="O53" s="26"/>
      <c r="P53" s="26"/>
      <c r="Q53" s="26"/>
      <c r="R53" s="26"/>
      <c r="S53" s="26"/>
      <c r="T53" s="26"/>
      <c r="U53" s="26"/>
      <c r="V53" s="16">
        <v>254</v>
      </c>
      <c r="W53" s="16">
        <v>108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 t="e">
        <f>52728-#REF!</f>
        <v>#REF!</v>
      </c>
      <c r="M54" s="16" t="e">
        <f>65428-#REF!-L54</f>
        <v>#REF!</v>
      </c>
      <c r="N54" s="26"/>
      <c r="O54" s="26"/>
      <c r="P54" s="26"/>
      <c r="Q54" s="26"/>
      <c r="R54" s="26"/>
      <c r="S54" s="26"/>
      <c r="T54" s="26"/>
      <c r="U54" s="26"/>
      <c r="V54" s="16">
        <v>100512</v>
      </c>
      <c r="W54" s="16">
        <v>4586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 t="e">
        <f>6203201-#REF!-#REF!</f>
        <v>#REF!</v>
      </c>
      <c r="M56" s="16" t="e">
        <f>7337802-#REF!-#REF!-L56</f>
        <v>#REF!</v>
      </c>
      <c r="N56" s="26"/>
      <c r="O56" s="26"/>
      <c r="P56" s="26"/>
      <c r="Q56" s="26"/>
      <c r="R56" s="26"/>
      <c r="S56" s="26"/>
      <c r="T56" s="26"/>
      <c r="U56" s="26"/>
      <c r="V56" s="16">
        <v>2211292</v>
      </c>
      <c r="W56" s="16">
        <v>2147306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 t="e">
        <f>2431025-#REF!-#REF!</f>
        <v>#REF!</v>
      </c>
      <c r="M57" s="16" t="e">
        <f>2906897-#REF!-#REF!-L57</f>
        <v>#REF!</v>
      </c>
      <c r="N57" s="26"/>
      <c r="O57" s="26"/>
      <c r="P57" s="26"/>
      <c r="Q57" s="26"/>
      <c r="R57" s="26"/>
      <c r="S57" s="26"/>
      <c r="T57" s="26"/>
      <c r="U57" s="26"/>
      <c r="V57" s="16">
        <v>942229</v>
      </c>
      <c r="W57" s="16">
        <v>851642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 t="e">
        <f>357003-#REF!-#REF!</f>
        <v>#REF!</v>
      </c>
      <c r="M58" s="16" t="e">
        <f>430673-#REF!-#REF!-L58</f>
        <v>#REF!</v>
      </c>
      <c r="N58" s="26"/>
      <c r="O58" s="26"/>
      <c r="P58" s="26"/>
      <c r="Q58" s="26"/>
      <c r="R58" s="26"/>
      <c r="S58" s="26"/>
      <c r="T58" s="26"/>
      <c r="U58" s="26"/>
      <c r="V58" s="16">
        <v>113322</v>
      </c>
      <c r="W58" s="16">
        <v>166146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 t="e">
        <f>134560-#REF!-#REF!</f>
        <v>#REF!</v>
      </c>
      <c r="M61" s="16" t="e">
        <f>177808-#REF!-#REF!-L61</f>
        <v>#REF!</v>
      </c>
      <c r="N61" s="26"/>
      <c r="O61" s="26"/>
      <c r="P61" s="26"/>
      <c r="Q61" s="26"/>
      <c r="R61" s="26"/>
      <c r="S61" s="26"/>
      <c r="T61" s="26"/>
      <c r="U61" s="26"/>
      <c r="V61" s="16">
        <v>52320</v>
      </c>
      <c r="W61" s="16">
        <v>38214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61770</v>
      </c>
      <c r="M64" s="16">
        <f>84652-L64</f>
        <v>22882</v>
      </c>
      <c r="N64" s="26"/>
      <c r="O64" s="26"/>
      <c r="P64" s="26"/>
      <c r="Q64" s="26"/>
      <c r="R64" s="26"/>
      <c r="S64" s="26"/>
      <c r="T64" s="26"/>
      <c r="U64" s="26"/>
      <c r="V64" s="16">
        <v>106203</v>
      </c>
      <c r="W64" s="16">
        <v>40035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233927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2804</v>
      </c>
      <c r="W65" s="16">
        <v>7207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 t="e">
        <f>66-#REF!-#REF!</f>
        <v>#REF!</v>
      </c>
      <c r="M67" s="16" t="e">
        <f>88-#REF!-#REF!-L67</f>
        <v>#REF!</v>
      </c>
      <c r="N67" s="26"/>
      <c r="O67" s="26"/>
      <c r="P67" s="26"/>
      <c r="Q67" s="26"/>
      <c r="R67" s="26"/>
      <c r="S67" s="26"/>
      <c r="T67" s="26"/>
      <c r="U67" s="26"/>
      <c r="V67" s="16">
        <v>9</v>
      </c>
      <c r="W67" s="16">
        <v>14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 t="e">
        <f>13559-#REF!-#REF!</f>
        <v>#REF!</v>
      </c>
      <c r="M68" s="16" t="e">
        <f>16583-#REF!-#REF!-L68</f>
        <v>#REF!</v>
      </c>
      <c r="N68" s="26"/>
      <c r="O68" s="26"/>
      <c r="P68" s="26"/>
      <c r="Q68" s="26"/>
      <c r="R68" s="26"/>
      <c r="S68" s="26"/>
      <c r="T68" s="26"/>
      <c r="U68" s="26"/>
      <c r="V68" s="16">
        <v>4553</v>
      </c>
      <c r="W68" s="16">
        <v>4563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 t="e">
        <f>74475-#REF!-#REF!</f>
        <v>#REF!</v>
      </c>
      <c r="M69" s="16" t="e">
        <f>89148-#REF!-#REF!-L69</f>
        <v>#REF!</v>
      </c>
      <c r="N69" s="26"/>
      <c r="O69" s="26"/>
      <c r="P69" s="26"/>
      <c r="Q69" s="26"/>
      <c r="R69" s="26"/>
      <c r="S69" s="26"/>
      <c r="T69" s="26"/>
      <c r="U69" s="26"/>
      <c r="V69" s="16">
        <v>33396</v>
      </c>
      <c r="W69" s="16">
        <v>29209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8599</v>
      </c>
      <c r="M74" s="16">
        <f>11522-L74</f>
        <v>2923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2310</v>
      </c>
      <c r="W75" s="16">
        <v>11196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 t="e">
        <f>5668392-#REF!-#REF!</f>
        <v>#REF!</v>
      </c>
      <c r="M77" s="23" t="e">
        <f>7085493-#REF!-#REF!-L77</f>
        <v>#REF!</v>
      </c>
      <c r="N77" s="22"/>
      <c r="O77" s="22"/>
      <c r="P77" s="22"/>
      <c r="Q77" s="22"/>
      <c r="R77" s="22"/>
      <c r="S77" s="22"/>
      <c r="T77" s="22"/>
      <c r="U77" s="22"/>
      <c r="V77" s="23">
        <v>1403152</v>
      </c>
      <c r="W77" s="23">
        <v>2104728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 t="e">
        <f>1706436-#REF!-#REF!</f>
        <v>#REF!</v>
      </c>
      <c r="M78" s="16" t="e">
        <f>2085644-#REF!-#REF!-L78</f>
        <v>#REF!</v>
      </c>
      <c r="N78" s="26"/>
      <c r="O78" s="26"/>
      <c r="P78" s="26"/>
      <c r="Q78" s="26"/>
      <c r="R78" s="26"/>
      <c r="S78" s="26"/>
      <c r="T78" s="26"/>
      <c r="U78" s="26"/>
      <c r="V78" s="16">
        <v>475278</v>
      </c>
      <c r="W78" s="16">
        <v>475278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576381</v>
      </c>
      <c r="N82" s="26"/>
      <c r="O82" s="26"/>
      <c r="P82" s="26"/>
      <c r="Q82" s="26"/>
      <c r="R82" s="26"/>
      <c r="S82" s="26"/>
      <c r="T82" s="26"/>
      <c r="U82" s="26"/>
      <c r="V82" s="16">
        <v>1120270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[DURANGO_SAN_BERNARDO_2021.xlsx]Catálogos!#REF!</xm:f>
          </x14:formula1>
          <xm:sqref>K12:K36</xm:sqref>
        </x14:dataValidation>
        <x14:dataValidation type="list" allowBlank="1" showInputMessage="1" showErrorMessage="1">
          <x14:formula1>
            <xm:f>[DURANGO_SAN_BERNARDO_2021.xlsx]Catálogos!#REF!</xm:f>
          </x14:formula1>
          <xm:sqref>H12:H36</xm:sqref>
        </x14:dataValidation>
        <x14:dataValidation type="list" allowBlank="1" showInputMessage="1" showErrorMessage="1">
          <x14:formula1>
            <xm:f>[DURANGO_SAN_BERNARDO_2021.xlsx]Catálogos!#REF!</xm:f>
          </x14:formula1>
          <xm:sqref>G12:G36</xm:sqref>
        </x14:dataValidation>
        <x14:dataValidation type="list" allowBlank="1" showInputMessage="1" showErrorMessage="1">
          <x14:formula1>
            <xm:f>[DURANGO_SAN_BERNARDO_2021.xlsx]Catálogos!#REF!</xm:f>
          </x14:formula1>
          <xm:sqref>E12:E36</xm:sqref>
        </x14:dataValidation>
        <x14:dataValidation type="list" allowBlank="1" showInputMessage="1" showErrorMessage="1">
          <x14:formula1>
            <xm:f>[DURANGO_SAN_BERNARDO_2021.xlsx]Catálogos!#REF!</xm:f>
          </x14:formula1>
          <xm:sqref>D26:D36</xm:sqref>
        </x14:dataValidation>
        <x14:dataValidation type="list" allowBlank="1" showInputMessage="1" showErrorMessage="1">
          <x14:formula1>
            <xm:f>[DURANGO_SAN_BERNARDO_2021.xlsx]Catálogos!#REF!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2021-09-23T15:23:16Z</dcterms:modified>
</cp:coreProperties>
</file>