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Sonora\"/>
    </mc:Choice>
  </mc:AlternateContent>
  <workbookProtection workbookAlgorithmName="SHA-512" workbookHashValue="BnhvfeAwa5K0fFHpuwzcIGLTEh+ZesYrnm5RYcMUexrxet67qX7NaNQtfiaOha8NZkG0R9sIEVKao0FxbfUofg==" workbookSaltValue="DRKO3+Ng4uLhCOwf+im8X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1" l="1"/>
  <c r="V15" i="1"/>
  <c r="Q15" i="1"/>
  <c r="M15" i="1"/>
  <c r="L15" i="1"/>
  <c r="Y14" i="1"/>
  <c r="V14" i="1"/>
  <c r="Q14" i="1"/>
  <c r="M14" i="1"/>
  <c r="L14" i="1"/>
  <c r="Y13" i="1"/>
  <c r="V13" i="1"/>
  <c r="Q13" i="1"/>
  <c r="M13" i="1"/>
  <c r="L13" i="1"/>
  <c r="Z12" i="1"/>
  <c r="X12" i="1"/>
  <c r="W12" i="1"/>
  <c r="V12" i="1"/>
  <c r="Q12" i="1"/>
  <c r="M12" i="1"/>
  <c r="L12" i="1"/>
</calcChain>
</file>

<file path=xl/sharedStrings.xml><?xml version="1.0" encoding="utf-8"?>
<sst xmlns="http://schemas.openxmlformats.org/spreadsheetml/2006/main" count="210" uniqueCount="122">
  <si>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</si>
  <si>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</si>
  <si>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</si>
  <si>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</si>
  <si>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</si>
  <si>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</si>
  <si>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</si>
  <si>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</si>
  <si>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</si>
  <si>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</si>
  <si>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</si>
  <si>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</si>
  <si>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</si>
  <si>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</si>
  <si>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</si>
  <si>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</si>
  <si>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</si>
  <si>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</si>
  <si>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</si>
  <si>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</si>
  <si>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</si>
  <si>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</si>
  <si>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</si>
  <si>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</si>
  <si>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</si>
  <si>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</si>
  <si>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</si>
  <si>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</si>
  <si>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</si>
  <si>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</si>
  <si>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</si>
  <si>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</si>
  <si>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</si>
  <si>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</si>
  <si>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</si>
  <si>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</si>
  <si>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</si>
  <si>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</si>
  <si>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</si>
  <si>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</si>
  <si>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</si>
  <si>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</si>
  <si>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</si>
  <si>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</si>
  <si>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</si>
  <si>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</si>
  <si>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</si>
  <si>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</si>
  <si>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</si>
  <si>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</si>
  <si>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</si>
  <si>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</si>
  <si>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</si>
  <si>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</si>
  <si>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</si>
  <si>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</si>
  <si>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</si>
  <si>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</si>
  <si>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</si>
  <si>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</si>
  <si>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</si>
  <si>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</si>
  <si>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</si>
  <si>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</si>
  <si>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</si>
  <si>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</si>
  <si>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</si>
  <si>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</si>
  <si>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</si>
  <si>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</si>
  <si>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</si>
  <si>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</si>
  <si>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</si>
  <si>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</si>
  <si>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</si>
  <si>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</si>
  <si>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</si>
  <si>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</si>
  <si>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</si>
  <si>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</si>
  <si>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</si>
  <si>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</si>
  <si>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</si>
  <si>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</si>
  <si>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</si>
  <si>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</si>
  <si>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</si>
  <si>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</si>
  <si>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</si>
  <si>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</si>
  <si>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</si>
  <si>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</si>
  <si>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</si>
  <si>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</si>
  <si>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</si>
  <si>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</si>
  <si>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</si>
  <si>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</si>
  <si>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</si>
  <si>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N.A.</t>
  </si>
  <si>
    <t>Sonora</t>
  </si>
  <si>
    <t>Guaymas</t>
  </si>
  <si>
    <t xml:space="preserve">http://smt.guaymas.gob.mx/archivo_publico.php?id=11820 </t>
  </si>
  <si>
    <t>http://smt.guaymas.gob.mx/archivo_publico.php?id=11819</t>
  </si>
  <si>
    <t>Banorte</t>
  </si>
  <si>
    <t>021/2007</t>
  </si>
  <si>
    <t>Municipio de Guaymas</t>
  </si>
  <si>
    <t>REGISTRO PÚBLICO DE DEUDA ESTATAL.- SH-DGGCDP-029/22-02-07</t>
  </si>
  <si>
    <t>BBVA Bancomer</t>
  </si>
  <si>
    <t>463/2008</t>
  </si>
  <si>
    <t>REGISTRO PÚBLICO DE DEUDA ESTATAL.- SH-DGCP-060/29-04-09</t>
  </si>
  <si>
    <t>N.R.</t>
  </si>
  <si>
    <t>Bansí</t>
  </si>
  <si>
    <t>P26-0813103</t>
  </si>
  <si>
    <t>REGISTRO PÚBLICO DE DEUDA ESTATAL.- SH/DGCP-127/2013</t>
  </si>
  <si>
    <t>Créditos de Corto Plazo</t>
  </si>
  <si>
    <t>CORRESPONDE A ANTICIPO A CUENTA DE PARTICIPACIONES CON EL GOBIERNO DEL ESTADO PARA EL PAGO DE AGUINALDOS 2017. CONTRATADO EN DICIEMBRE 2017 Y PAGADO DURANTE 2018</t>
  </si>
  <si>
    <t>Crédito de Corto Plazo</t>
  </si>
  <si>
    <t>Interacciones</t>
  </si>
  <si>
    <t>CORRESPONDE A UN CRÉDITO A CORTO PLAZO CON INTERACCIONES PARA EL PAGO DE AGUINALDOS 2017. CONTRATADO EN ENERO 2018 Y PAGADO EN 5 MESES (MAYO 2018)</t>
  </si>
  <si>
    <t>Otra</t>
  </si>
  <si>
    <t>CORRESPONDE A UN CRÉDITO A CORTO PLAZO CON FIDESON PARA EL PAGO DE AGUINALDOS 2018, CONTRATADO EN DICIEMBRE 2018 Y AMORTIZADO DURANTE 2019. MISMO QUE SE ENCUENTRA PLASMADO EN EL APARTADO DE CONTABILIDAD (PASIVOS) EN EL CONCEPTO DE OTROS DOCUMENTOS POR PAGAR A CORTO PLAZO, SIN EMBARGO SE HACE LA ACLARACIÓN QUE PARA EFECTOS DE DAR CUMPLIMIENTO A OBSERVACIONES REALIZADAS POR PARTE DEL ISAF, EN EL FORMATO 2 DE LDF SE ENCUENTRA PLASMADO EN EL APARTADO DE DEUDA A CORTO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</si>
</sst>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Recibidos/Sonora/SONORA_GUAYMAS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mt.guaymas.gob.mx/archivo_publico.php?id=11820" TargetMode="External"/><Relationship Id="rId1" Type="http://schemas.openxmlformats.org/officeDocument/2006/relationships/hyperlink" Target="http://smt.guaymas.gob.mx/archivo_publico.php?id=118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I18" sqref="A18:I19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104</v>
      </c>
      <c r="F12" s="38" t="s">
        <v>105</v>
      </c>
      <c r="G12" s="38" t="s">
        <v>24</v>
      </c>
      <c r="H12" s="38" t="s">
        <v>99</v>
      </c>
      <c r="I12" s="38" t="s">
        <v>106</v>
      </c>
      <c r="J12" s="39">
        <v>54765793</v>
      </c>
      <c r="K12" s="38" t="s">
        <v>94</v>
      </c>
      <c r="L12" s="39">
        <f>1644355.73+35298457.83</f>
        <v>36942813.559999995</v>
      </c>
      <c r="M12" s="39">
        <f>3979891.73+31601540.83</f>
        <v>35581432.559999995</v>
      </c>
      <c r="N12" s="39">
        <v>520407</v>
      </c>
      <c r="O12" s="39">
        <v>1361381</v>
      </c>
      <c r="P12" s="39">
        <v>1031093.5</v>
      </c>
      <c r="Q12" s="39">
        <f>176099.47+185255.63+155030.98+353558.18+578489.29</f>
        <v>1448433.55</v>
      </c>
      <c r="R12" s="39">
        <v>0</v>
      </c>
      <c r="S12" s="39">
        <v>0</v>
      </c>
      <c r="T12" s="39">
        <v>0</v>
      </c>
      <c r="U12" s="39">
        <v>0</v>
      </c>
      <c r="V12" s="39">
        <f>3119848.73+31601540.83</f>
        <v>34721389.559999995</v>
      </c>
      <c r="W12" s="39">
        <f>2225825.73+31601540.83</f>
        <v>33827366.559999995</v>
      </c>
      <c r="X12" s="39">
        <f>860043</f>
        <v>860043</v>
      </c>
      <c r="Y12" s="39">
        <v>894023</v>
      </c>
      <c r="Z12" s="39">
        <f>486371.43+490839.68</f>
        <v>977211.11</v>
      </c>
      <c r="AA12" s="39">
        <v>466990.64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 t="s">
        <v>93</v>
      </c>
      <c r="E13" s="40" t="s">
        <v>108</v>
      </c>
      <c r="F13" s="40" t="s">
        <v>109</v>
      </c>
      <c r="G13" s="40" t="s">
        <v>24</v>
      </c>
      <c r="H13" s="40" t="s">
        <v>99</v>
      </c>
      <c r="I13" s="40" t="s">
        <v>106</v>
      </c>
      <c r="J13" s="41">
        <v>15000000</v>
      </c>
      <c r="K13" s="40" t="s">
        <v>94</v>
      </c>
      <c r="L13" s="41">
        <f>267857.13+3303571.99</f>
        <v>3571429.12</v>
      </c>
      <c r="M13" s="41">
        <f>1071428.52+2232143.47</f>
        <v>3303571.99</v>
      </c>
      <c r="N13" s="41">
        <v>267857.13</v>
      </c>
      <c r="O13" s="41">
        <v>267857.13</v>
      </c>
      <c r="P13" s="41">
        <v>50283.59</v>
      </c>
      <c r="Q13" s="41">
        <f>14159.53+13620.74+12315.51</f>
        <v>40095.78</v>
      </c>
      <c r="R13" s="41">
        <v>0</v>
      </c>
      <c r="S13" s="41">
        <v>0</v>
      </c>
      <c r="T13" s="41">
        <v>0</v>
      </c>
      <c r="U13" s="41">
        <v>0</v>
      </c>
      <c r="V13" s="41">
        <f>803571.39+2232143.47</f>
        <v>3035714.8600000003</v>
      </c>
      <c r="W13" s="41">
        <v>0</v>
      </c>
      <c r="X13" s="41">
        <v>267857.13</v>
      </c>
      <c r="Y13" s="41">
        <f>803571.39+2232143.47</f>
        <v>3035714.8600000003</v>
      </c>
      <c r="Z13" s="41">
        <v>35952.39</v>
      </c>
      <c r="AA13" s="41">
        <v>32960.120000000003</v>
      </c>
      <c r="AB13" s="41">
        <v>0</v>
      </c>
      <c r="AC13" s="41">
        <v>0</v>
      </c>
      <c r="AD13" s="41">
        <v>0</v>
      </c>
      <c r="AE13" s="41">
        <v>0</v>
      </c>
      <c r="AF13" s="43" t="s">
        <v>110</v>
      </c>
    </row>
    <row r="14" spans="2:32" ht="30" customHeight="1" x14ac:dyDescent="0.45">
      <c r="B14" s="13"/>
      <c r="C14" s="14"/>
      <c r="D14" s="15" t="s">
        <v>93</v>
      </c>
      <c r="E14" s="15" t="s">
        <v>108</v>
      </c>
      <c r="F14" s="15" t="s">
        <v>111</v>
      </c>
      <c r="G14" s="15" t="s">
        <v>24</v>
      </c>
      <c r="H14" s="15" t="s">
        <v>99</v>
      </c>
      <c r="I14" s="15" t="s">
        <v>106</v>
      </c>
      <c r="J14" s="16">
        <v>10000000</v>
      </c>
      <c r="K14" s="15" t="s">
        <v>94</v>
      </c>
      <c r="L14" s="16">
        <f>178571.43+2678571.37</f>
        <v>2857142.8000000003</v>
      </c>
      <c r="M14" s="16">
        <f>714285.72+1964285.65</f>
        <v>2678571.37</v>
      </c>
      <c r="N14" s="16">
        <v>178571.43</v>
      </c>
      <c r="O14" s="16">
        <v>178571.43</v>
      </c>
      <c r="P14" s="16">
        <v>39195.39</v>
      </c>
      <c r="Q14" s="16">
        <f>10912.98+10914.49+9580.14</f>
        <v>31407.61</v>
      </c>
      <c r="R14" s="16">
        <v>0</v>
      </c>
      <c r="S14" s="16">
        <v>0</v>
      </c>
      <c r="T14" s="16">
        <v>0</v>
      </c>
      <c r="U14" s="16">
        <v>0</v>
      </c>
      <c r="V14" s="16">
        <f>535714.29+1964285.65</f>
        <v>2499999.94</v>
      </c>
      <c r="W14" s="16">
        <v>0</v>
      </c>
      <c r="X14" s="16">
        <v>178571.43</v>
      </c>
      <c r="Y14" s="16">
        <f>535714.35+1964285.65-0.06</f>
        <v>2499999.94</v>
      </c>
      <c r="Z14" s="16">
        <v>28946.79</v>
      </c>
      <c r="AA14" s="16">
        <v>26732.61</v>
      </c>
      <c r="AB14" s="16">
        <v>0</v>
      </c>
      <c r="AC14" s="16">
        <v>0</v>
      </c>
      <c r="AD14" s="16">
        <v>0</v>
      </c>
      <c r="AE14" s="16">
        <v>0</v>
      </c>
      <c r="AF14" s="44" t="s">
        <v>111</v>
      </c>
    </row>
    <row r="15" spans="2:32" ht="30" customHeight="1" x14ac:dyDescent="0.45">
      <c r="B15" s="13"/>
      <c r="C15" s="14"/>
      <c r="D15" s="15" t="s">
        <v>93</v>
      </c>
      <c r="E15" s="15" t="s">
        <v>112</v>
      </c>
      <c r="F15" s="15" t="s">
        <v>113</v>
      </c>
      <c r="G15" s="15" t="s">
        <v>24</v>
      </c>
      <c r="H15" s="15" t="s">
        <v>99</v>
      </c>
      <c r="I15" s="15" t="s">
        <v>106</v>
      </c>
      <c r="J15" s="16">
        <v>315000000</v>
      </c>
      <c r="K15" s="15" t="s">
        <v>94</v>
      </c>
      <c r="L15" s="16">
        <f>484995+307733480</f>
        <v>308218475</v>
      </c>
      <c r="M15" s="16">
        <f>2019980+305713500</f>
        <v>307733480</v>
      </c>
      <c r="N15" s="16">
        <v>444995</v>
      </c>
      <c r="O15" s="16">
        <v>484995</v>
      </c>
      <c r="P15" s="16">
        <v>6465327.1299999999</v>
      </c>
      <c r="Q15" s="16">
        <f>2112782+1899772.66+1959212.06</f>
        <v>5971766.7200000007</v>
      </c>
      <c r="R15" s="16">
        <v>0</v>
      </c>
      <c r="S15" s="16">
        <v>0</v>
      </c>
      <c r="T15" s="16">
        <v>0</v>
      </c>
      <c r="U15" s="16">
        <v>0</v>
      </c>
      <c r="V15" s="16">
        <f>1534985+305713500</f>
        <v>307248485</v>
      </c>
      <c r="W15" s="16">
        <f>1049990+305713500</f>
        <v>306763490</v>
      </c>
      <c r="X15" s="16">
        <v>484995</v>
      </c>
      <c r="Y15" s="16">
        <v>484995</v>
      </c>
      <c r="Z15" s="16">
        <v>5798916.1600000001</v>
      </c>
      <c r="AA15" s="16">
        <v>5834253.2999999998</v>
      </c>
      <c r="AB15" s="16">
        <v>0</v>
      </c>
      <c r="AC15" s="16">
        <v>0</v>
      </c>
      <c r="AD15" s="16">
        <v>0</v>
      </c>
      <c r="AE15" s="16">
        <v>0</v>
      </c>
      <c r="AF15" s="44" t="s">
        <v>114</v>
      </c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115</v>
      </c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116</v>
      </c>
    </row>
    <row r="27" spans="2:32" ht="30" customHeight="1" x14ac:dyDescent="0.45">
      <c r="B27" s="13"/>
      <c r="C27" s="14"/>
      <c r="D27" s="15" t="s">
        <v>117</v>
      </c>
      <c r="E27" s="15" t="s">
        <v>118</v>
      </c>
      <c r="F27" s="15"/>
      <c r="G27" s="15" t="s">
        <v>80</v>
      </c>
      <c r="H27" s="15" t="s">
        <v>99</v>
      </c>
      <c r="I27" s="15" t="s">
        <v>106</v>
      </c>
      <c r="J27" s="16">
        <v>10977000</v>
      </c>
      <c r="K27" s="15" t="s">
        <v>94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44" t="s">
        <v>119</v>
      </c>
    </row>
    <row r="28" spans="2:32" ht="30" customHeight="1" x14ac:dyDescent="0.45">
      <c r="B28" s="13"/>
      <c r="C28" s="14"/>
      <c r="D28" s="15" t="s">
        <v>117</v>
      </c>
      <c r="E28" s="15" t="s">
        <v>120</v>
      </c>
      <c r="F28" s="15"/>
      <c r="G28" s="15" t="s">
        <v>24</v>
      </c>
      <c r="H28" s="15" t="s">
        <v>99</v>
      </c>
      <c r="I28" s="15" t="s">
        <v>106</v>
      </c>
      <c r="J28" s="16">
        <v>7000000</v>
      </c>
      <c r="K28" s="15" t="s">
        <v>94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44" t="s">
        <v>121</v>
      </c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5965612.4699999997</v>
      </c>
      <c r="M37" s="23">
        <v>1121096.6399999999</v>
      </c>
      <c r="N37" s="22"/>
      <c r="O37" s="22"/>
      <c r="P37" s="22"/>
      <c r="Q37" s="22"/>
      <c r="R37" s="22"/>
      <c r="S37" s="22"/>
      <c r="T37" s="22"/>
      <c r="U37" s="22"/>
      <c r="V37" s="23">
        <v>5171042.13</v>
      </c>
      <c r="W37" s="23">
        <v>4631840.7300000004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90.02</v>
      </c>
      <c r="M38" s="16">
        <v>12552656.58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1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95568650.489999995</v>
      </c>
      <c r="M39" s="16">
        <v>35400494.159999996</v>
      </c>
      <c r="N39" s="26"/>
      <c r="O39" s="26"/>
      <c r="P39" s="26"/>
      <c r="Q39" s="26"/>
      <c r="R39" s="26"/>
      <c r="S39" s="26"/>
      <c r="T39" s="26"/>
      <c r="U39" s="26"/>
      <c r="V39" s="16">
        <v>37436446.950000003</v>
      </c>
      <c r="W39" s="16">
        <v>36000001.43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225000</v>
      </c>
      <c r="M46" s="23">
        <v>124.92</v>
      </c>
      <c r="N46" s="29"/>
      <c r="O46" s="29"/>
      <c r="P46" s="29"/>
      <c r="Q46" s="29"/>
      <c r="R46" s="29"/>
      <c r="S46" s="29"/>
      <c r="T46" s="29"/>
      <c r="U46" s="29"/>
      <c r="V46" s="23">
        <v>294567.98</v>
      </c>
      <c r="W46" s="23">
        <v>265677.45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102443066.36</v>
      </c>
      <c r="M47" s="16">
        <v>56583167.439999998</v>
      </c>
      <c r="N47" s="26"/>
      <c r="O47" s="26"/>
      <c r="P47" s="26"/>
      <c r="Q47" s="26"/>
      <c r="R47" s="26"/>
      <c r="S47" s="26"/>
      <c r="T47" s="26"/>
      <c r="U47" s="26"/>
      <c r="V47" s="16">
        <v>105249482.2</v>
      </c>
      <c r="W47" s="16">
        <v>98767402.670000002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22046651.079999998</v>
      </c>
      <c r="M49" s="23">
        <v>33319529.900000002</v>
      </c>
      <c r="N49" s="29"/>
      <c r="O49" s="29"/>
      <c r="P49" s="29"/>
      <c r="Q49" s="29"/>
      <c r="R49" s="29"/>
      <c r="S49" s="29"/>
      <c r="T49" s="29"/>
      <c r="U49" s="29"/>
      <c r="V49" s="23">
        <v>67927398.730000004</v>
      </c>
      <c r="W49" s="23">
        <v>30317601.900000002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7954041.4700000007</v>
      </c>
      <c r="M52" s="16">
        <v>12255826.549999999</v>
      </c>
      <c r="N52" s="26"/>
      <c r="O52" s="26"/>
      <c r="P52" s="26"/>
      <c r="Q52" s="26"/>
      <c r="R52" s="26"/>
      <c r="S52" s="26"/>
      <c r="T52" s="26"/>
      <c r="U52" s="26"/>
      <c r="V52" s="16">
        <v>16827224.530000001</v>
      </c>
      <c r="W52" s="16">
        <v>12247879.789999999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558631.69999999995</v>
      </c>
      <c r="M53" s="16">
        <v>2710620.45</v>
      </c>
      <c r="N53" s="26"/>
      <c r="O53" s="26"/>
      <c r="P53" s="26"/>
      <c r="Q53" s="26"/>
      <c r="R53" s="26"/>
      <c r="S53" s="26"/>
      <c r="T53" s="26"/>
      <c r="U53" s="26"/>
      <c r="V53" s="16">
        <v>227723.93</v>
      </c>
      <c r="W53" s="16">
        <v>270036.67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2916875.7699999996</v>
      </c>
      <c r="M54" s="16">
        <v>3033539.79</v>
      </c>
      <c r="N54" s="26"/>
      <c r="O54" s="26"/>
      <c r="P54" s="26"/>
      <c r="Q54" s="26"/>
      <c r="R54" s="26"/>
      <c r="S54" s="26"/>
      <c r="T54" s="26"/>
      <c r="U54" s="26"/>
      <c r="V54" s="16">
        <v>7253441.4800000004</v>
      </c>
      <c r="W54" s="16">
        <v>8020689.2299999995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60692508.409999996</v>
      </c>
      <c r="M56" s="16">
        <v>46442732.909999996</v>
      </c>
      <c r="N56" s="26"/>
      <c r="O56" s="26"/>
      <c r="P56" s="26"/>
      <c r="Q56" s="26"/>
      <c r="R56" s="26"/>
      <c r="S56" s="26"/>
      <c r="T56" s="26"/>
      <c r="U56" s="26"/>
      <c r="V56" s="16">
        <v>48921475.810000002</v>
      </c>
      <c r="W56" s="16">
        <v>47879465.200000003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6677815.5600000005</v>
      </c>
      <c r="M57" s="16">
        <v>6552587.8300000001</v>
      </c>
      <c r="N57" s="26"/>
      <c r="O57" s="26"/>
      <c r="P57" s="26"/>
      <c r="Q57" s="26"/>
      <c r="R57" s="26"/>
      <c r="S57" s="26"/>
      <c r="T57" s="26"/>
      <c r="U57" s="26"/>
      <c r="V57" s="16">
        <v>6764689.7800000003</v>
      </c>
      <c r="W57" s="16">
        <v>6825229.75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13799281.84</v>
      </c>
      <c r="M58" s="16">
        <v>11580671.859999999</v>
      </c>
      <c r="N58" s="26"/>
      <c r="O58" s="26"/>
      <c r="P58" s="26"/>
      <c r="Q58" s="26"/>
      <c r="R58" s="26"/>
      <c r="S58" s="26"/>
      <c r="T58" s="26"/>
      <c r="U58" s="26"/>
      <c r="V58" s="16">
        <v>10632417.300000001</v>
      </c>
      <c r="W58" s="16">
        <v>14584791.060000001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723210.19</v>
      </c>
      <c r="M61" s="16">
        <v>1401589.9700000002</v>
      </c>
      <c r="N61" s="26"/>
      <c r="O61" s="26"/>
      <c r="P61" s="26"/>
      <c r="Q61" s="26"/>
      <c r="R61" s="26"/>
      <c r="S61" s="26"/>
      <c r="T61" s="26"/>
      <c r="U61" s="26"/>
      <c r="V61" s="16">
        <v>1223903.44</v>
      </c>
      <c r="W61" s="16">
        <v>828360.65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230703</v>
      </c>
      <c r="M62" s="16">
        <v>295392</v>
      </c>
      <c r="N62" s="26"/>
      <c r="O62" s="26"/>
      <c r="P62" s="26"/>
      <c r="Q62" s="26"/>
      <c r="R62" s="26"/>
      <c r="S62" s="26"/>
      <c r="T62" s="26"/>
      <c r="U62" s="26"/>
      <c r="V62" s="16">
        <v>186434</v>
      </c>
      <c r="W62" s="16">
        <v>209268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1546675.6400000001</v>
      </c>
      <c r="M64" s="16">
        <v>1507566.0499999998</v>
      </c>
      <c r="N64" s="26"/>
      <c r="O64" s="26"/>
      <c r="P64" s="26"/>
      <c r="Q64" s="26"/>
      <c r="R64" s="26"/>
      <c r="S64" s="26"/>
      <c r="T64" s="26"/>
      <c r="U64" s="26"/>
      <c r="V64" s="16">
        <v>1642001.92</v>
      </c>
      <c r="W64" s="16">
        <v>1674182.76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4922169.84</v>
      </c>
      <c r="M65" s="16">
        <v>7311643.5300000003</v>
      </c>
      <c r="N65" s="26"/>
      <c r="O65" s="26"/>
      <c r="P65" s="26"/>
      <c r="Q65" s="26"/>
      <c r="R65" s="26"/>
      <c r="S65" s="26"/>
      <c r="T65" s="26"/>
      <c r="U65" s="26"/>
      <c r="V65" s="16">
        <v>3635274.32</v>
      </c>
      <c r="W65" s="16">
        <v>9547829.9900000002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102.13000000000001</v>
      </c>
      <c r="M67" s="16">
        <v>269.99</v>
      </c>
      <c r="N67" s="26"/>
      <c r="O67" s="26"/>
      <c r="P67" s="26"/>
      <c r="Q67" s="26"/>
      <c r="R67" s="26"/>
      <c r="S67" s="26"/>
      <c r="T67" s="26"/>
      <c r="U67" s="26"/>
      <c r="V67" s="16">
        <v>331.62</v>
      </c>
      <c r="W67" s="16">
        <v>1876.03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313432.44</v>
      </c>
      <c r="M68" s="16">
        <v>234614.84999999998</v>
      </c>
      <c r="N68" s="26"/>
      <c r="O68" s="26"/>
      <c r="P68" s="26"/>
      <c r="Q68" s="26"/>
      <c r="R68" s="26"/>
      <c r="S68" s="26"/>
      <c r="T68" s="26"/>
      <c r="U68" s="26"/>
      <c r="V68" s="16">
        <v>242427.51</v>
      </c>
      <c r="W68" s="16">
        <v>242427.51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629374.39</v>
      </c>
      <c r="M69" s="16">
        <v>999017.32000000007</v>
      </c>
      <c r="N69" s="26"/>
      <c r="O69" s="26"/>
      <c r="P69" s="26"/>
      <c r="Q69" s="26"/>
      <c r="R69" s="26"/>
      <c r="S69" s="26"/>
      <c r="T69" s="26"/>
      <c r="U69" s="26"/>
      <c r="V69" s="16">
        <v>1216069.75</v>
      </c>
      <c r="W69" s="16">
        <v>1140836.68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1385607.27</v>
      </c>
      <c r="M71" s="16">
        <v>1391157.1300000001</v>
      </c>
      <c r="N71" s="26"/>
      <c r="O71" s="26"/>
      <c r="P71" s="26"/>
      <c r="Q71" s="26"/>
      <c r="R71" s="26"/>
      <c r="S71" s="26"/>
      <c r="T71" s="26"/>
      <c r="U71" s="26"/>
      <c r="V71" s="16">
        <v>3203835.2</v>
      </c>
      <c r="W71" s="16">
        <v>2594464.41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14319156.899999999</v>
      </c>
      <c r="M77" s="23">
        <v>4773052.3</v>
      </c>
      <c r="N77" s="22"/>
      <c r="O77" s="22"/>
      <c r="P77" s="22"/>
      <c r="Q77" s="22"/>
      <c r="R77" s="22"/>
      <c r="S77" s="22"/>
      <c r="T77" s="22"/>
      <c r="U77" s="22"/>
      <c r="V77" s="23">
        <v>14070289.200000001</v>
      </c>
      <c r="W77" s="23">
        <v>14070289.200000001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29124918.509999998</v>
      </c>
      <c r="M78" s="16">
        <v>29124918.509999998</v>
      </c>
      <c r="N78" s="26"/>
      <c r="O78" s="26"/>
      <c r="P78" s="26"/>
      <c r="Q78" s="26"/>
      <c r="R78" s="26"/>
      <c r="S78" s="26"/>
      <c r="T78" s="26"/>
      <c r="U78" s="26"/>
      <c r="V78" s="16">
        <v>27682360.5</v>
      </c>
      <c r="W78" s="16">
        <v>27682360.5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500000</v>
      </c>
      <c r="M82" s="16">
        <v>6815961.5999999996</v>
      </c>
      <c r="N82" s="26"/>
      <c r="O82" s="26"/>
      <c r="P82" s="26"/>
      <c r="Q82" s="26"/>
      <c r="R82" s="26"/>
      <c r="S82" s="26"/>
      <c r="T82" s="26"/>
      <c r="U82" s="26"/>
      <c r="V82" s="16"/>
      <c r="W82" s="16">
        <v>10800000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>
        <v>2036810</v>
      </c>
      <c r="W86" s="16">
        <v>4067588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hyperlinks>
    <hyperlink ref="C6" r:id="rId1"/>
    <hyperlink ref="C5" r:id="rId2" display="http://smt.guaymas.gob.mx/archivo_publico.php?id=11820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Recibidos\Sonora\[SONORA_GUAYMAS_2021_1S.xlsx]Catálogos'!#REF!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Recibidos\Sonora\[SONORA_GUAYMAS_2021_1S.xlsx]Catálogos'!#REF!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Recibidos\Sonora\[SONORA_GUAYMAS_2021_1S.xlsx]Catálogos'!#REF!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Recibidos\Sonora\[SONORA_GUAYMAS_2021_1S.xlsx]Catálogos'!#REF!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Recibidos\Sonora\[SONORA_GUAYMAS_2021_1S.xlsx]Catálogos'!#REF!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Recibidos\Sonora\[SONORA_GUAYMAS_2021_1S.xlsx]Catálogos'!#REF!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2021-09-24T19:53:26Z</dcterms:modified>
</cp:coreProperties>
</file>