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FORMATOS PUBLICABLES 2\"/>
    </mc:Choice>
  </mc:AlternateContent>
  <workbookProtection workbookAlgorithmName="SHA-512" workbookHashValue="xBf0ERwMfUrQld1cybY1pXFImAstlZ2LvLfeTOPvjxtTlPtHiHVd4eCaErauNrm78YL7fvjINFti5Ro17ORSAA==" workbookSaltValue="lfsL352TSb6liL3Sag/PY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8" i="1" l="1"/>
  <c r="W77" i="1"/>
  <c r="M77" i="1"/>
  <c r="W73" i="1"/>
  <c r="W68" i="1"/>
  <c r="M68" i="1"/>
  <c r="M66" i="1"/>
  <c r="W64" i="1"/>
  <c r="M64" i="1"/>
  <c r="W62" i="1"/>
  <c r="M62" i="1"/>
  <c r="W61" i="1"/>
  <c r="M61" i="1"/>
  <c r="W60" i="1"/>
  <c r="M60" i="1"/>
  <c r="M59" i="1"/>
  <c r="W58" i="1"/>
  <c r="M58" i="1"/>
  <c r="W57" i="1"/>
  <c r="M57" i="1"/>
  <c r="W56" i="1"/>
  <c r="M56" i="1"/>
  <c r="W53" i="1"/>
  <c r="W52" i="1"/>
  <c r="W49" i="1"/>
</calcChain>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<sst xmlns="http://schemas.openxmlformats.org/spreadsheetml/2006/main" count="171" uniqueCount="109">
  <si>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</si>
  <si>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</si>
  <si>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</si>
  <si>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</si>
  <si>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</si>
  <si>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</si>
  <si>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</si>
  <si>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</si>
  <si>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</si>
  <si>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</si>
  <si>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</si>
  <si>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</si>
  <si>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</si>
  <si>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</si>
  <si>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</si>
  <si>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</si>
  <si>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</si>
  <si>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</si>
  <si>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</si>
  <si>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</si>
  <si>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</si>
  <si>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</si>
  <si>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</si>
  <si>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</si>
  <si>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</si>
  <si>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</si>
  <si>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</si>
  <si>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</si>
  <si>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</si>
  <si>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</si>
  <si>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</si>
  <si>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</si>
  <si>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</si>
  <si>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</si>
  <si>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</si>
  <si>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</si>
  <si>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</si>
  <si>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</si>
  <si>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</si>
  <si>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</si>
  <si>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</si>
  <si>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</si>
  <si>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</si>
  <si>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</si>
  <si>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</si>
  <si>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</si>
  <si>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</si>
  <si>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</si>
  <si>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</si>
  <si>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</si>
  <si>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</si>
  <si>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</si>
  <si>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</si>
  <si>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</si>
  <si>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</si>
  <si>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</si>
  <si>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</si>
  <si>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</si>
  <si>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</si>
  <si>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</si>
  <si>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</si>
  <si>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</si>
  <si>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</si>
  <si>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</si>
  <si>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</si>
  <si>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</si>
  <si>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</si>
  <si>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</si>
  <si>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</si>
  <si>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</si>
  <si>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</si>
  <si>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</si>
  <si>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</si>
  <si>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</si>
  <si>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</si>
  <si>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</si>
  <si>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</si>
  <si>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</si>
  <si>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</si>
  <si>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</si>
  <si>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</si>
  <si>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</si>
  <si>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</si>
  <si>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</si>
  <si>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</si>
  <si>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</si>
  <si>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</si>
  <si>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</si>
  <si>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</si>
  <si>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</si>
  <si>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</si>
  <si>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</si>
  <si>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</si>
  <si>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</si>
  <si>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</si>
  <si>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</si>
  <si>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</si>
  <si>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</si>
  <si>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Aquila</t>
  </si>
  <si>
    <t>http://www.aquila.gob.mx/</t>
  </si>
  <si>
    <t>http://aquila.gob.mx/file/zqtLNwnxvSVrmsZe</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</si>
  <si>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</si>
  <si>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</si>
  <si>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</si>
  <si>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</si>
  <si>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</si>
  <si>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</si>
  <si>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 y RPU al cierre de Junio 2020</t>
  </si>
  <si>
    <t>Contiene la dev. De participaciones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</si>
</sst>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VERACRUZ_Formatos%20rescatados/VERACRUZ_AQUI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20" zoomScaleNormal="20" workbookViewId="0">
      <selection activeCell="D12" sqref="D12"/>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97</v>
      </c>
    </row>
    <row r="4" spans="2:32" ht="30" customHeight="1" x14ac:dyDescent="0.65">
      <c r="B4" s="3" t="s">
        <v>19</v>
      </c>
      <c r="C4" s="4" t="s">
        <v>98</v>
      </c>
    </row>
    <row r="5" spans="2:32" ht="30" customHeight="1" x14ac:dyDescent="0.65">
      <c r="B5" s="3" t="s">
        <v>20</v>
      </c>
      <c r="C5" s="4" t="s">
        <v>99</v>
      </c>
    </row>
    <row r="6" spans="2:32" ht="30" customHeight="1" x14ac:dyDescent="0.65">
      <c r="B6" s="3" t="s">
        <v>21</v>
      </c>
      <c r="C6" s="4" t="s">
        <v>100</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x14ac:dyDescent="0.65">
      <c r="B12" s="11" t="s">
        <v>22</v>
      </c>
      <c r="C12" s="12" t="s">
        <v>23</v>
      </c>
      <c r="D12" s="38" t="s">
        <v>101</v>
      </c>
      <c r="E12" s="38" t="s">
        <v>102</v>
      </c>
      <c r="F12" s="38" t="s">
        <v>103</v>
      </c>
      <c r="G12" s="38" t="s">
        <v>24</v>
      </c>
      <c r="H12" s="38"/>
      <c r="I12" s="38" t="s">
        <v>104</v>
      </c>
      <c r="J12" s="39">
        <v>1306622</v>
      </c>
      <c r="K12" s="38" t="s">
        <v>105</v>
      </c>
      <c r="L12" s="39">
        <v>1479217.35</v>
      </c>
      <c r="M12" s="39">
        <v>1501136.33</v>
      </c>
      <c r="N12" s="39">
        <v>0</v>
      </c>
      <c r="O12" s="39">
        <v>58146.74</v>
      </c>
      <c r="P12" s="39">
        <v>60423.759999999995</v>
      </c>
      <c r="Q12" s="39">
        <v>0</v>
      </c>
      <c r="R12" s="39">
        <v>2027.27</v>
      </c>
      <c r="S12" s="39">
        <v>0</v>
      </c>
      <c r="T12" s="39">
        <v>33558.32</v>
      </c>
      <c r="U12" s="39"/>
      <c r="V12" s="39">
        <v>1508979.69</v>
      </c>
      <c r="W12" s="39">
        <v>1529805</v>
      </c>
      <c r="X12" s="39">
        <v>0</v>
      </c>
      <c r="Y12" s="39">
        <v>0</v>
      </c>
      <c r="Z12" s="39">
        <v>58438.45</v>
      </c>
      <c r="AA12" s="39"/>
      <c r="AB12" s="39">
        <v>0</v>
      </c>
      <c r="AC12" s="39">
        <v>0</v>
      </c>
      <c r="AD12" s="39">
        <v>3973.32</v>
      </c>
      <c r="AE12" s="39"/>
      <c r="AF12" s="42" t="s">
        <v>106</v>
      </c>
    </row>
    <row r="13" spans="2:32" ht="30" customHeight="1" x14ac:dyDescent="0.6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6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6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6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v>380652.79999999999</v>
      </c>
      <c r="M37" s="23">
        <v>120652.8</v>
      </c>
      <c r="N37" s="22"/>
      <c r="O37" s="22"/>
      <c r="P37" s="22"/>
      <c r="Q37" s="22"/>
      <c r="R37" s="22"/>
      <c r="S37" s="22"/>
      <c r="T37" s="22"/>
      <c r="U37" s="22"/>
      <c r="V37" s="23">
        <v>120652.8</v>
      </c>
      <c r="W37" s="23">
        <v>120652.8</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7</v>
      </c>
      <c r="M39" s="16">
        <v>7</v>
      </c>
      <c r="N39" s="26"/>
      <c r="O39" s="26"/>
      <c r="P39" s="26"/>
      <c r="Q39" s="26"/>
      <c r="R39" s="26"/>
      <c r="S39" s="26"/>
      <c r="T39" s="26"/>
      <c r="U39" s="26"/>
      <c r="V39" s="16">
        <v>7</v>
      </c>
      <c r="W39" s="16">
        <v>7</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6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7">
      <c r="B45" s="13"/>
      <c r="C45" s="14"/>
      <c r="D45" s="27" t="s">
        <v>40</v>
      </c>
      <c r="E45" s="27" t="s">
        <v>40</v>
      </c>
      <c r="F45" s="28"/>
      <c r="G45" s="28"/>
      <c r="H45" s="28"/>
      <c r="I45" s="28"/>
      <c r="J45" s="28"/>
      <c r="K45" s="28"/>
      <c r="L45" s="16"/>
      <c r="M45" s="16"/>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31950.26</v>
      </c>
      <c r="M46" s="23">
        <v>0</v>
      </c>
      <c r="N46" s="29"/>
      <c r="O46" s="29"/>
      <c r="P46" s="29"/>
      <c r="Q46" s="29"/>
      <c r="R46" s="29"/>
      <c r="S46" s="29"/>
      <c r="T46" s="29"/>
      <c r="U46" s="29"/>
      <c r="V46" s="23">
        <v>53050.9</v>
      </c>
      <c r="W46" s="23">
        <v>24406.07</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2564929.71</v>
      </c>
      <c r="M47" s="16">
        <v>1184778.18</v>
      </c>
      <c r="N47" s="26"/>
      <c r="O47" s="26"/>
      <c r="P47" s="26"/>
      <c r="Q47" s="26"/>
      <c r="R47" s="26"/>
      <c r="S47" s="26"/>
      <c r="T47" s="26"/>
      <c r="U47" s="26"/>
      <c r="V47" s="16">
        <v>3600974.62</v>
      </c>
      <c r="W47" s="16">
        <v>3592695.42</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v>1971331.93</v>
      </c>
      <c r="M48" s="16">
        <v>0</v>
      </c>
      <c r="N48" s="28"/>
      <c r="O48" s="28"/>
      <c r="P48" s="28"/>
      <c r="Q48" s="28"/>
      <c r="R48" s="28"/>
      <c r="S48" s="28"/>
      <c r="T48" s="28"/>
      <c r="U48" s="28"/>
      <c r="V48" s="16"/>
      <c r="W48" s="16">
        <v>0</v>
      </c>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22226.340000000011</v>
      </c>
      <c r="M49" s="23">
        <v>6616.22</v>
      </c>
      <c r="N49" s="29"/>
      <c r="O49" s="29"/>
      <c r="P49" s="29"/>
      <c r="Q49" s="29"/>
      <c r="R49" s="29"/>
      <c r="S49" s="29"/>
      <c r="T49" s="29"/>
      <c r="U49" s="29"/>
      <c r="V49" s="23">
        <v>94260.71</v>
      </c>
      <c r="W49" s="23">
        <f>104283.18-94260.71</f>
        <v>10022.469999999987</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c r="M51" s="16"/>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25856.559999999994</v>
      </c>
      <c r="M52" s="16">
        <v>18642.38</v>
      </c>
      <c r="N52" s="26"/>
      <c r="O52" s="26"/>
      <c r="P52" s="26"/>
      <c r="Q52" s="26"/>
      <c r="R52" s="26"/>
      <c r="S52" s="26"/>
      <c r="T52" s="26"/>
      <c r="U52" s="26"/>
      <c r="V52" s="16">
        <v>27965.82</v>
      </c>
      <c r="W52" s="16">
        <f>48871.13-27965.82</f>
        <v>20905.309999999998</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10814.7</v>
      </c>
      <c r="M53" s="16">
        <v>512.76</v>
      </c>
      <c r="N53" s="26"/>
      <c r="O53" s="26"/>
      <c r="P53" s="26"/>
      <c r="Q53" s="26"/>
      <c r="R53" s="26"/>
      <c r="S53" s="26"/>
      <c r="T53" s="26"/>
      <c r="U53" s="26"/>
      <c r="V53" s="16">
        <v>4653.55</v>
      </c>
      <c r="W53" s="16">
        <f>5459.07-4653.55</f>
        <v>805.51999999999953</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c r="M54" s="16"/>
      <c r="N54" s="26"/>
      <c r="O54" s="26"/>
      <c r="P54" s="26"/>
      <c r="Q54" s="26"/>
      <c r="R54" s="26"/>
      <c r="S54" s="26"/>
      <c r="T54" s="26"/>
      <c r="U54" s="26"/>
      <c r="V54" s="16">
        <v>0</v>
      </c>
      <c r="W54" s="16">
        <v>0</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c r="M55" s="16"/>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2219510.12</v>
      </c>
      <c r="M56" s="16" t="e">
        <f>7799008.85-L56-#REF!-#REF!</f>
        <v>#REF!</v>
      </c>
      <c r="N56" s="26"/>
      <c r="O56" s="26"/>
      <c r="P56" s="26"/>
      <c r="Q56" s="26"/>
      <c r="R56" s="26"/>
      <c r="S56" s="26"/>
      <c r="T56" s="26"/>
      <c r="U56" s="26"/>
      <c r="V56" s="16">
        <v>2213769.73</v>
      </c>
      <c r="W56" s="16">
        <f>4549701.02-2213769.73</f>
        <v>2335931.2899999996</v>
      </c>
      <c r="X56" s="26"/>
      <c r="Y56" s="26"/>
      <c r="Z56" s="26"/>
      <c r="AA56" s="26"/>
      <c r="AB56" s="26"/>
      <c r="AC56" s="26"/>
      <c r="AD56" s="26"/>
      <c r="AE56" s="26"/>
      <c r="AF56" s="44" t="s">
        <v>108</v>
      </c>
      <c r="AG56" s="2">
        <v>0</v>
      </c>
      <c r="AH56" s="1">
        <v>0</v>
      </c>
    </row>
    <row r="57" spans="2:34" ht="30" customHeight="1" x14ac:dyDescent="0.65">
      <c r="B57" s="13"/>
      <c r="C57" s="14"/>
      <c r="D57" s="24"/>
      <c r="E57" s="25" t="s">
        <v>58</v>
      </c>
      <c r="F57" s="26"/>
      <c r="G57" s="26"/>
      <c r="H57" s="26"/>
      <c r="I57" s="26"/>
      <c r="J57" s="26"/>
      <c r="K57" s="26"/>
      <c r="L57" s="16">
        <v>423576.25999999989</v>
      </c>
      <c r="M57" s="16" t="e">
        <f>1456105.19-#REF!-#REF!-L57</f>
        <v>#REF!</v>
      </c>
      <c r="N57" s="26"/>
      <c r="O57" s="26"/>
      <c r="P57" s="26"/>
      <c r="Q57" s="26"/>
      <c r="R57" s="26"/>
      <c r="S57" s="26"/>
      <c r="T57" s="26"/>
      <c r="U57" s="26"/>
      <c r="V57" s="16">
        <v>410180.39</v>
      </c>
      <c r="W57" s="16">
        <f>850317.32-410180.39</f>
        <v>440136.92999999993</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64719.760000000024</v>
      </c>
      <c r="M58" s="16" t="e">
        <f>336249.94-#REF!-#REF!-L58</f>
        <v>#REF!</v>
      </c>
      <c r="N58" s="26"/>
      <c r="O58" s="26"/>
      <c r="P58" s="26"/>
      <c r="Q58" s="26"/>
      <c r="R58" s="26"/>
      <c r="S58" s="26"/>
      <c r="T58" s="26"/>
      <c r="U58" s="26"/>
      <c r="V58" s="16">
        <v>80500.27</v>
      </c>
      <c r="W58" s="16">
        <f>178974.78-80500.27</f>
        <v>98474.51</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v>5267.4299999999994</v>
      </c>
      <c r="M59" s="16" t="e">
        <f>17558.1-#REF!-#REF!-L59</f>
        <v>#REF!</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12401.810000000001</v>
      </c>
      <c r="M60" s="16" t="e">
        <f>48435.22-#REF!-#REF!-L60</f>
        <v>#REF!</v>
      </c>
      <c r="N60" s="26"/>
      <c r="O60" s="26"/>
      <c r="P60" s="26"/>
      <c r="Q60" s="26"/>
      <c r="R60" s="26"/>
      <c r="S60" s="26"/>
      <c r="T60" s="26"/>
      <c r="U60" s="26"/>
      <c r="V60" s="16">
        <v>8205.41</v>
      </c>
      <c r="W60" s="16">
        <f>18071.94-8205.41</f>
        <v>9866.5299999999988</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v>22119.660000000003</v>
      </c>
      <c r="M61" s="16" t="e">
        <f>114069.64-#REF!-#REF!-L61</f>
        <v>#REF!</v>
      </c>
      <c r="N61" s="26"/>
      <c r="O61" s="26"/>
      <c r="P61" s="26"/>
      <c r="Q61" s="26"/>
      <c r="R61" s="26"/>
      <c r="S61" s="26"/>
      <c r="T61" s="26"/>
      <c r="U61" s="26"/>
      <c r="V61" s="16">
        <v>34574.089999999997</v>
      </c>
      <c r="W61" s="16">
        <f>59797.06-34574.09</f>
        <v>25222.97</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v>195909</v>
      </c>
      <c r="M62" s="16" t="e">
        <f>561854-#REF!-#REF!-L62</f>
        <v>#REF!</v>
      </c>
      <c r="N62" s="26"/>
      <c r="O62" s="26"/>
      <c r="P62" s="26"/>
      <c r="Q62" s="26"/>
      <c r="R62" s="26"/>
      <c r="S62" s="26"/>
      <c r="T62" s="26"/>
      <c r="U62" s="26"/>
      <c r="V62" s="16">
        <v>93253</v>
      </c>
      <c r="W62" s="16">
        <f>139774-93253</f>
        <v>46521</v>
      </c>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v>36415.22</v>
      </c>
      <c r="M64" s="16" t="e">
        <f>163954.51-#REF!-#REF!-L64</f>
        <v>#REF!</v>
      </c>
      <c r="N64" s="26"/>
      <c r="O64" s="26"/>
      <c r="P64" s="26"/>
      <c r="Q64" s="26"/>
      <c r="R64" s="26"/>
      <c r="S64" s="26"/>
      <c r="T64" s="26"/>
      <c r="U64" s="26"/>
      <c r="V64" s="16">
        <v>41169.14</v>
      </c>
      <c r="W64" s="16">
        <f>82845.01-41169.14</f>
        <v>41675.869999999995</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633366.53</v>
      </c>
      <c r="M66" s="16">
        <f>1069370.07-L66</f>
        <v>436003.54000000004</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v>12200.189999999999</v>
      </c>
      <c r="M68" s="16" t="e">
        <f>57439.6-#REF!-#REF!-L68</f>
        <v>#REF!</v>
      </c>
      <c r="N68" s="26"/>
      <c r="O68" s="26"/>
      <c r="P68" s="26"/>
      <c r="Q68" s="26"/>
      <c r="R68" s="26"/>
      <c r="S68" s="26"/>
      <c r="T68" s="26"/>
      <c r="U68" s="26"/>
      <c r="V68" s="16">
        <v>24442.31</v>
      </c>
      <c r="W68" s="16">
        <f>49281.7-24442.31</f>
        <v>24839.389999999996</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v>0</v>
      </c>
      <c r="M71" s="16">
        <v>0</v>
      </c>
      <c r="N71" s="26"/>
      <c r="O71" s="26"/>
      <c r="P71" s="26"/>
      <c r="Q71" s="26"/>
      <c r="R71" s="26"/>
      <c r="S71" s="26"/>
      <c r="T71" s="26"/>
      <c r="U71" s="26"/>
      <c r="V71" s="16">
        <v>0</v>
      </c>
      <c r="W71" s="16">
        <v>16013.7</v>
      </c>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v>0</v>
      </c>
      <c r="M72" s="16"/>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v>0</v>
      </c>
      <c r="M73" s="16">
        <v>1069370</v>
      </c>
      <c r="N73" s="26"/>
      <c r="O73" s="26"/>
      <c r="P73" s="26"/>
      <c r="Q73" s="26"/>
      <c r="R73" s="26"/>
      <c r="S73" s="26"/>
      <c r="T73" s="26"/>
      <c r="U73" s="26"/>
      <c r="V73" s="16">
        <v>29172.12</v>
      </c>
      <c r="W73" s="16">
        <f>29172.12-29172.12</f>
        <v>0</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v>0</v>
      </c>
      <c r="M75" s="16">
        <v>0</v>
      </c>
      <c r="N75" s="26"/>
      <c r="O75" s="26"/>
      <c r="P75" s="26"/>
      <c r="Q75" s="26"/>
      <c r="R75" s="26"/>
      <c r="S75" s="26"/>
      <c r="T75" s="26"/>
      <c r="U75" s="26"/>
      <c r="V75" s="16">
        <v>221307</v>
      </c>
      <c r="W75" s="16">
        <v>0</v>
      </c>
      <c r="X75" s="26"/>
      <c r="Y75" s="26"/>
      <c r="Z75" s="26"/>
      <c r="AA75" s="26"/>
      <c r="AB75" s="26"/>
      <c r="AC75" s="26"/>
      <c r="AD75" s="26"/>
      <c r="AE75" s="26"/>
      <c r="AF75" s="44"/>
      <c r="AG75" s="2">
        <v>0</v>
      </c>
      <c r="AH75" s="1">
        <v>0</v>
      </c>
    </row>
    <row r="76" spans="2:34" ht="30" customHeight="1" thickBot="1" x14ac:dyDescent="0.7">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2301591</v>
      </c>
      <c r="M77" s="23" t="e">
        <f>7671975-#REF!-#REF!-L77</f>
        <v>#REF!</v>
      </c>
      <c r="N77" s="22"/>
      <c r="O77" s="22"/>
      <c r="P77" s="22"/>
      <c r="Q77" s="22"/>
      <c r="R77" s="22"/>
      <c r="S77" s="22"/>
      <c r="T77" s="22"/>
      <c r="U77" s="22"/>
      <c r="V77" s="23">
        <v>2247399</v>
      </c>
      <c r="W77" s="23">
        <f>4494798-2247399</f>
        <v>2247399</v>
      </c>
      <c r="X77" s="22"/>
      <c r="Y77" s="22"/>
      <c r="Z77" s="22"/>
      <c r="AA77" s="22"/>
      <c r="AB77" s="22"/>
      <c r="AC77" s="22"/>
      <c r="AD77" s="22"/>
      <c r="AE77" s="22"/>
      <c r="AF77" s="46"/>
      <c r="AG77" s="2">
        <v>0</v>
      </c>
      <c r="AH77" s="1">
        <v>0</v>
      </c>
    </row>
    <row r="78" spans="2:34" ht="60" customHeight="1" x14ac:dyDescent="0.65">
      <c r="B78" s="13"/>
      <c r="C78" s="14"/>
      <c r="D78" s="24"/>
      <c r="E78" s="25" t="s">
        <v>82</v>
      </c>
      <c r="F78" s="26"/>
      <c r="G78" s="26"/>
      <c r="H78" s="26"/>
      <c r="I78" s="26"/>
      <c r="J78" s="26"/>
      <c r="K78" s="26"/>
      <c r="L78" s="16">
        <v>333531</v>
      </c>
      <c r="M78" s="16">
        <v>333534</v>
      </c>
      <c r="N78" s="26"/>
      <c r="O78" s="26"/>
      <c r="P78" s="26"/>
      <c r="Q78" s="26"/>
      <c r="R78" s="26"/>
      <c r="S78" s="26"/>
      <c r="T78" s="26"/>
      <c r="U78" s="26"/>
      <c r="V78" s="16">
        <v>339453</v>
      </c>
      <c r="W78" s="16">
        <f>678906-339453</f>
        <v>339453</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7">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2021-09-20T20:54:12Z</dcterms:modified>
</cp:coreProperties>
</file>